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реподаватель\Desktop\"/>
    </mc:Choice>
  </mc:AlternateContent>
  <xr:revisionPtr revIDLastSave="0" documentId="8_{2997CCDD-EE08-478D-BBD9-DBD0A805E97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хоровики" sheetId="15" r:id="rId1"/>
  </sheets>
  <definedNames>
    <definedName name="_xlnm.Print_Area" localSheetId="0">хоровики!$A$1:$Y$112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6" i="15" l="1"/>
  <c r="E96" i="15"/>
  <c r="C96" i="15" s="1"/>
  <c r="E95" i="15"/>
  <c r="H95" i="15" s="1"/>
  <c r="H93" i="15" s="1"/>
  <c r="C95" i="15"/>
  <c r="F94" i="15"/>
  <c r="F93" i="15" s="1"/>
  <c r="E94" i="15"/>
  <c r="G94" i="15" s="1"/>
  <c r="G93" i="15" s="1"/>
  <c r="C94" i="15"/>
  <c r="C93" i="15" s="1"/>
  <c r="I93" i="15"/>
  <c r="D93" i="15"/>
  <c r="E91" i="15"/>
  <c r="H91" i="15" s="1"/>
  <c r="E90" i="15"/>
  <c r="C90" i="15" s="1"/>
  <c r="F89" i="15"/>
  <c r="E89" i="15"/>
  <c r="G89" i="15" s="1"/>
  <c r="G85" i="15" s="1"/>
  <c r="C89" i="15"/>
  <c r="F88" i="15"/>
  <c r="E88" i="15"/>
  <c r="I88" i="15" s="1"/>
  <c r="C88" i="15"/>
  <c r="F87" i="15"/>
  <c r="E87" i="15"/>
  <c r="I87" i="15" s="1"/>
  <c r="F86" i="15"/>
  <c r="F85" i="15" s="1"/>
  <c r="E86" i="15"/>
  <c r="I86" i="15" s="1"/>
  <c r="C86" i="15"/>
  <c r="H85" i="15"/>
  <c r="E85" i="15"/>
  <c r="D85" i="15"/>
  <c r="D84" i="15" s="1"/>
  <c r="G90" i="15" l="1"/>
  <c r="F84" i="15"/>
  <c r="E93" i="15"/>
  <c r="E84" i="15" s="1"/>
  <c r="C87" i="15"/>
  <c r="C85" i="15" s="1"/>
  <c r="C84" i="15" s="1"/>
  <c r="H84" i="15"/>
  <c r="G84" i="15"/>
  <c r="I96" i="15"/>
  <c r="I85" i="15"/>
  <c r="I84" i="15" s="1"/>
  <c r="C91" i="15"/>
  <c r="W105" i="15" l="1"/>
  <c r="V105" i="15"/>
  <c r="U105" i="15"/>
  <c r="U104" i="15" s="1"/>
  <c r="U111" i="15" s="1"/>
  <c r="T105" i="15"/>
  <c r="S105" i="15"/>
  <c r="S104" i="15" s="1"/>
  <c r="S111" i="15" s="1"/>
  <c r="R105" i="15"/>
  <c r="R104" i="15" s="1"/>
  <c r="R111" i="15" s="1"/>
  <c r="Q105" i="15"/>
  <c r="Q104" i="15" s="1"/>
  <c r="Q111" i="15" s="1"/>
  <c r="P105" i="15"/>
  <c r="P104" i="15" s="1"/>
  <c r="P111" i="15" s="1"/>
  <c r="O105" i="15"/>
  <c r="N105" i="15"/>
  <c r="M105" i="15"/>
  <c r="M104" i="15" s="1"/>
  <c r="M111" i="15" s="1"/>
  <c r="L105" i="15"/>
  <c r="K105" i="15"/>
  <c r="K104" i="15" s="1"/>
  <c r="K111" i="15" s="1"/>
  <c r="J105" i="15"/>
  <c r="J104" i="15" s="1"/>
  <c r="J111" i="15" s="1"/>
  <c r="W104" i="15"/>
  <c r="W111" i="15" s="1"/>
  <c r="V104" i="15"/>
  <c r="V111" i="15" s="1"/>
  <c r="T104" i="15"/>
  <c r="T111" i="15" s="1"/>
  <c r="O104" i="15"/>
  <c r="O111" i="15" s="1"/>
  <c r="N104" i="15"/>
  <c r="N111" i="15" s="1"/>
  <c r="L104" i="15"/>
  <c r="L111" i="15" s="1"/>
  <c r="E83" i="15"/>
  <c r="E82" i="15"/>
  <c r="E81" i="15"/>
  <c r="G81" i="15" s="1"/>
  <c r="AF80" i="15"/>
  <c r="AE80" i="15"/>
  <c r="E80" i="15"/>
  <c r="H80" i="15" s="1"/>
  <c r="F80" i="15" s="1"/>
  <c r="E79" i="15"/>
  <c r="H79" i="15" s="1"/>
  <c r="F79" i="15" s="1"/>
  <c r="E78" i="15"/>
  <c r="H78" i="15" s="1"/>
  <c r="F78" i="15" s="1"/>
  <c r="E77" i="15"/>
  <c r="H77" i="15" s="1"/>
  <c r="I76" i="15"/>
  <c r="D76" i="15"/>
  <c r="F74" i="15"/>
  <c r="E74" i="15"/>
  <c r="G74" i="15" s="1"/>
  <c r="C74" i="15"/>
  <c r="E73" i="15"/>
  <c r="H73" i="15" s="1"/>
  <c r="F73" i="15" s="1"/>
  <c r="E72" i="15"/>
  <c r="G72" i="15" s="1"/>
  <c r="E71" i="15"/>
  <c r="G71" i="15" s="1"/>
  <c r="E70" i="15"/>
  <c r="G70" i="15" s="1"/>
  <c r="I69" i="15"/>
  <c r="D69" i="15"/>
  <c r="E67" i="15"/>
  <c r="G67" i="15" s="1"/>
  <c r="E66" i="15"/>
  <c r="G66" i="15" s="1"/>
  <c r="E65" i="15"/>
  <c r="G65" i="15" s="1"/>
  <c r="E64" i="15"/>
  <c r="G64" i="15" s="1"/>
  <c r="E63" i="15"/>
  <c r="G63" i="15" s="1"/>
  <c r="F62" i="15"/>
  <c r="E62" i="15"/>
  <c r="G62" i="15" s="1"/>
  <c r="C62" i="15"/>
  <c r="I61" i="15"/>
  <c r="H61" i="15"/>
  <c r="D61" i="15"/>
  <c r="E60" i="15"/>
  <c r="E59" i="15"/>
  <c r="E58" i="15"/>
  <c r="E57" i="15"/>
  <c r="E56" i="15"/>
  <c r="E55" i="15"/>
  <c r="C55" i="15" s="1"/>
  <c r="E54" i="15"/>
  <c r="E53" i="15"/>
  <c r="I52" i="15"/>
  <c r="I51" i="15" s="1"/>
  <c r="D52" i="15"/>
  <c r="D51" i="15" s="1"/>
  <c r="E50" i="15"/>
  <c r="E49" i="15"/>
  <c r="I48" i="15"/>
  <c r="H48" i="15"/>
  <c r="D48" i="15"/>
  <c r="E47" i="15"/>
  <c r="E46" i="15"/>
  <c r="G46" i="15" s="1"/>
  <c r="E45" i="15"/>
  <c r="E44" i="15"/>
  <c r="G44" i="15" s="1"/>
  <c r="I43" i="15"/>
  <c r="H43" i="15"/>
  <c r="D43" i="15"/>
  <c r="E42" i="15"/>
  <c r="G42" i="15" s="1"/>
  <c r="E41" i="15"/>
  <c r="G41" i="15" s="1"/>
  <c r="E40" i="15"/>
  <c r="G40" i="15" s="1"/>
  <c r="I39" i="15"/>
  <c r="H39" i="15"/>
  <c r="D39" i="15"/>
  <c r="E38" i="15"/>
  <c r="E37" i="15"/>
  <c r="G37" i="15" s="1"/>
  <c r="G36" i="15" s="1"/>
  <c r="I36" i="15"/>
  <c r="H36" i="15"/>
  <c r="E36" i="15"/>
  <c r="D36" i="15"/>
  <c r="E35" i="15"/>
  <c r="F35" i="15" s="1"/>
  <c r="E34" i="15"/>
  <c r="F34" i="15" s="1"/>
  <c r="E33" i="15"/>
  <c r="F33" i="15" s="1"/>
  <c r="I32" i="15"/>
  <c r="H32" i="15"/>
  <c r="D32" i="15"/>
  <c r="E31" i="15"/>
  <c r="H31" i="15" s="1"/>
  <c r="E30" i="15"/>
  <c r="G30" i="15" s="1"/>
  <c r="E29" i="15"/>
  <c r="G29" i="15" s="1"/>
  <c r="I28" i="15"/>
  <c r="D28" i="15"/>
  <c r="C64" i="15" l="1"/>
  <c r="C82" i="15"/>
  <c r="H82" i="15"/>
  <c r="C83" i="15"/>
  <c r="G83" i="15"/>
  <c r="I27" i="15"/>
  <c r="F64" i="15"/>
  <c r="G76" i="15"/>
  <c r="G75" i="15" s="1"/>
  <c r="D75" i="15"/>
  <c r="D68" i="15" s="1"/>
  <c r="D27" i="15"/>
  <c r="C81" i="15"/>
  <c r="G61" i="15"/>
  <c r="C29" i="15"/>
  <c r="F29" i="15"/>
  <c r="C31" i="15"/>
  <c r="C37" i="15"/>
  <c r="C36" i="15" s="1"/>
  <c r="F37" i="15"/>
  <c r="F36" i="15" s="1"/>
  <c r="C41" i="15"/>
  <c r="C63" i="15"/>
  <c r="F63" i="15"/>
  <c r="C65" i="15"/>
  <c r="F65" i="15"/>
  <c r="C67" i="15"/>
  <c r="F67" i="15"/>
  <c r="F81" i="15"/>
  <c r="C78" i="15"/>
  <c r="F41" i="15"/>
  <c r="C42" i="15"/>
  <c r="F42" i="15"/>
  <c r="E48" i="15"/>
  <c r="H69" i="15"/>
  <c r="C73" i="15"/>
  <c r="X105" i="15"/>
  <c r="I75" i="15"/>
  <c r="I68" i="15" s="1"/>
  <c r="C80" i="15"/>
  <c r="C79" i="15"/>
  <c r="E76" i="15"/>
  <c r="C77" i="15"/>
  <c r="C70" i="15"/>
  <c r="F70" i="15"/>
  <c r="C71" i="15"/>
  <c r="F71" i="15"/>
  <c r="E69" i="15"/>
  <c r="C72" i="15"/>
  <c r="F72" i="15"/>
  <c r="E61" i="15"/>
  <c r="C66" i="15"/>
  <c r="F66" i="15"/>
  <c r="E39" i="15"/>
  <c r="C40" i="15"/>
  <c r="F40" i="15"/>
  <c r="C46" i="15"/>
  <c r="E43" i="15"/>
  <c r="E32" i="15"/>
  <c r="G28" i="15"/>
  <c r="C30" i="15"/>
  <c r="F30" i="15"/>
  <c r="E28" i="15"/>
  <c r="F32" i="15"/>
  <c r="G39" i="15"/>
  <c r="F31" i="15"/>
  <c r="H28" i="15"/>
  <c r="H27" i="15" s="1"/>
  <c r="G33" i="15"/>
  <c r="G34" i="15"/>
  <c r="G35" i="15"/>
  <c r="F49" i="15"/>
  <c r="C49" i="15"/>
  <c r="F50" i="15"/>
  <c r="C50" i="15"/>
  <c r="F53" i="15"/>
  <c r="C53" i="15"/>
  <c r="F54" i="15"/>
  <c r="C54" i="15"/>
  <c r="F56" i="15"/>
  <c r="C56" i="15"/>
  <c r="F57" i="15"/>
  <c r="C57" i="15"/>
  <c r="F58" i="15"/>
  <c r="C58" i="15"/>
  <c r="F59" i="15"/>
  <c r="C59" i="15"/>
  <c r="F60" i="15"/>
  <c r="C60" i="15"/>
  <c r="F77" i="15"/>
  <c r="F76" i="15" s="1"/>
  <c r="F75" i="15" s="1"/>
  <c r="H76" i="15"/>
  <c r="H75" i="15" s="1"/>
  <c r="C33" i="15"/>
  <c r="C34" i="15"/>
  <c r="C35" i="15"/>
  <c r="F44" i="15"/>
  <c r="F43" i="15" s="1"/>
  <c r="C44" i="15"/>
  <c r="G45" i="15"/>
  <c r="C45" i="15"/>
  <c r="G47" i="15"/>
  <c r="C47" i="15"/>
  <c r="G49" i="15"/>
  <c r="G50" i="15"/>
  <c r="E52" i="15"/>
  <c r="G53" i="15"/>
  <c r="G54" i="15"/>
  <c r="H55" i="15"/>
  <c r="G56" i="15"/>
  <c r="G57" i="15"/>
  <c r="G58" i="15"/>
  <c r="G59" i="15"/>
  <c r="G60" i="15"/>
  <c r="G69" i="15"/>
  <c r="X104" i="15"/>
  <c r="E27" i="15" l="1"/>
  <c r="I99" i="15"/>
  <c r="C28" i="15"/>
  <c r="D99" i="15"/>
  <c r="Z105" i="15"/>
  <c r="H68" i="15"/>
  <c r="F39" i="15"/>
  <c r="C39" i="15"/>
  <c r="G68" i="15"/>
  <c r="E51" i="15"/>
  <c r="C61" i="15"/>
  <c r="F28" i="15"/>
  <c r="F61" i="15"/>
  <c r="C76" i="15"/>
  <c r="G48" i="15"/>
  <c r="F69" i="15"/>
  <c r="F68" i="15" s="1"/>
  <c r="C69" i="15"/>
  <c r="E75" i="15"/>
  <c r="E68" i="15" s="1"/>
  <c r="E99" i="15" s="1"/>
  <c r="G43" i="15"/>
  <c r="C52" i="15"/>
  <c r="C48" i="15"/>
  <c r="G32" i="15"/>
  <c r="F55" i="15"/>
  <c r="F52" i="15" s="1"/>
  <c r="F51" i="15" s="1"/>
  <c r="H52" i="15"/>
  <c r="H51" i="15" s="1"/>
  <c r="H99" i="15" s="1"/>
  <c r="G52" i="15"/>
  <c r="G51" i="15" s="1"/>
  <c r="C43" i="15"/>
  <c r="C32" i="15"/>
  <c r="F48" i="15"/>
  <c r="F27" i="15" l="1"/>
  <c r="C75" i="15"/>
  <c r="C68" i="15" s="1"/>
  <c r="C51" i="15"/>
  <c r="G27" i="15"/>
  <c r="G99" i="15" s="1"/>
  <c r="F99" i="15"/>
  <c r="C27" i="15"/>
  <c r="C9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home</author>
  </authors>
  <commentList>
    <comment ref="R91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home: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<sst xmlns="http://schemas.openxmlformats.org/spreadsheetml/2006/main" count="278" uniqueCount="227">
  <si>
    <t>5 кл.</t>
  </si>
  <si>
    <t>6 кл.</t>
  </si>
  <si>
    <t>7 кл.</t>
  </si>
  <si>
    <t>8 класс</t>
  </si>
  <si>
    <t>9 класс</t>
  </si>
  <si>
    <t>Русский язык</t>
  </si>
  <si>
    <t>Иностранный язык</t>
  </si>
  <si>
    <t>История России. Всеобщая история</t>
  </si>
  <si>
    <t>Обществознание</t>
  </si>
  <si>
    <t>География</t>
  </si>
  <si>
    <t>Физическая культура</t>
  </si>
  <si>
    <t>Музыкальная литература</t>
  </si>
  <si>
    <t>Народная музыкальная культура</t>
  </si>
  <si>
    <t>Музыкальная информатика</t>
  </si>
  <si>
    <t>Основы философии</t>
  </si>
  <si>
    <t>История</t>
  </si>
  <si>
    <t>Психология общения</t>
  </si>
  <si>
    <t>Общепрофессиональные дисциплины</t>
  </si>
  <si>
    <t>Сольфеджио</t>
  </si>
  <si>
    <t>Элементарная теория музыки</t>
  </si>
  <si>
    <t>Гармония</t>
  </si>
  <si>
    <t>Анализ музыкальных произведений</t>
  </si>
  <si>
    <t>Безопасность жизнедеятельности</t>
  </si>
  <si>
    <t>Исполнительская практика</t>
  </si>
  <si>
    <t>Промежуточная аттестация</t>
  </si>
  <si>
    <t>1 нед.</t>
  </si>
  <si>
    <t>Педагогическая деятельность</t>
  </si>
  <si>
    <t>Предметная область "Филология"</t>
  </si>
  <si>
    <t>Математика и информатика</t>
  </si>
  <si>
    <t>Предметная область "Искусство"</t>
  </si>
  <si>
    <t>ОД.02.</t>
  </si>
  <si>
    <t>Физика</t>
  </si>
  <si>
    <t>Биология</t>
  </si>
  <si>
    <t>Химия</t>
  </si>
  <si>
    <t>История мировой культуры</t>
  </si>
  <si>
    <t>Основы безопасности жизнедеятельности</t>
  </si>
  <si>
    <t>Литература</t>
  </si>
  <si>
    <t>Обществознание (включая экономику и право)</t>
  </si>
  <si>
    <t>Естествознание</t>
  </si>
  <si>
    <t>Профильные учебные дисциплины</t>
  </si>
  <si>
    <t>Учебная практика по педагогической работе</t>
  </si>
  <si>
    <t>Производственная практика (по профилю специальности)</t>
  </si>
  <si>
    <t>Педагогическая практика</t>
  </si>
  <si>
    <t>Государственная (итоговая) аттестация</t>
  </si>
  <si>
    <t>Подготовка выпускной квалификационной работы</t>
  </si>
  <si>
    <t>Государственные экзамены</t>
  </si>
  <si>
    <t>2 нед.</t>
  </si>
  <si>
    <t>Производственная практика (преддипломная)</t>
  </si>
  <si>
    <t>4нед.</t>
  </si>
  <si>
    <t>экз.</t>
  </si>
  <si>
    <t>зач.</t>
  </si>
  <si>
    <t>ОД.01.</t>
  </si>
  <si>
    <t>ОГСЭ.00</t>
  </si>
  <si>
    <t>П.00</t>
  </si>
  <si>
    <t>ОП.00</t>
  </si>
  <si>
    <t>ОП.01.</t>
  </si>
  <si>
    <t>ОП.02.</t>
  </si>
  <si>
    <t>ОП.03.</t>
  </si>
  <si>
    <t>ОП.04.</t>
  </si>
  <si>
    <t>ОП.05.</t>
  </si>
  <si>
    <t>ОП.06.</t>
  </si>
  <si>
    <t>ПМ.00</t>
  </si>
  <si>
    <t>ПМ.01.</t>
  </si>
  <si>
    <t>МДК.01.01.</t>
  </si>
  <si>
    <t>МДК.01.02.</t>
  </si>
  <si>
    <t>МДК.01.03.</t>
  </si>
  <si>
    <t>ПМ.02.</t>
  </si>
  <si>
    <t>МДК.02.01.</t>
  </si>
  <si>
    <t>ПП.00</t>
  </si>
  <si>
    <t>ПА.00</t>
  </si>
  <si>
    <t>5кл.</t>
  </si>
  <si>
    <t>6кл.</t>
  </si>
  <si>
    <t>7кл.</t>
  </si>
  <si>
    <t>Индекс</t>
  </si>
  <si>
    <t>групповые</t>
  </si>
  <si>
    <t>мелкогрупповые</t>
  </si>
  <si>
    <t>индивидуальные</t>
  </si>
  <si>
    <t>Предметная область "Математика и информатика"</t>
  </si>
  <si>
    <t>МДК.01.04.</t>
  </si>
  <si>
    <t>Музыкальный диктант</t>
  </si>
  <si>
    <t>ВСЕГО</t>
  </si>
  <si>
    <t>Народные традиции</t>
  </si>
  <si>
    <t>Образовательный уровень СПО – углубленная подготовка</t>
  </si>
  <si>
    <t>Форма обучения - очная</t>
  </si>
  <si>
    <t>Общеобразовательный учебный цикл, реализующий федеральный государственный образовательный стандарт среднего  общего образования</t>
  </si>
  <si>
    <t>Учебные дисциплины</t>
  </si>
  <si>
    <t>УД.01.02.</t>
  </si>
  <si>
    <t>УД.01.03.</t>
  </si>
  <si>
    <t>УД.01.04.</t>
  </si>
  <si>
    <t>УД.01.05.</t>
  </si>
  <si>
    <t>УД.01.06.</t>
  </si>
  <si>
    <t>УД.01.07.</t>
  </si>
  <si>
    <t>УД.01.08.</t>
  </si>
  <si>
    <t>УД.02.02.</t>
  </si>
  <si>
    <t>УД.02.03.</t>
  </si>
  <si>
    <t>УД.02.04.</t>
  </si>
  <si>
    <t>Общеобразовательный учебный цикл, реализующий федеральный государственный образовательный стандарт основного  общего образования</t>
  </si>
  <si>
    <t>УД.01.</t>
  </si>
  <si>
    <t>ОГСЭ 01.</t>
  </si>
  <si>
    <t>ОГСЭ 02.</t>
  </si>
  <si>
    <t>ОГСЭ 03.</t>
  </si>
  <si>
    <t>ОГСЭ 04.</t>
  </si>
  <si>
    <t>ОГСЭ 05.</t>
  </si>
  <si>
    <t>Профессиональный учебный цикл</t>
  </si>
  <si>
    <t>МДК 02.02</t>
  </si>
  <si>
    <t>Учебно - методическое обеспечение учебного процесса</t>
  </si>
  <si>
    <t xml:space="preserve">Всего часов обучения по циклам ИОП в ОИ </t>
  </si>
  <si>
    <t>ПП.01</t>
  </si>
  <si>
    <t>ПП.02</t>
  </si>
  <si>
    <t>ПДП.00</t>
  </si>
  <si>
    <t>ГИА 00</t>
  </si>
  <si>
    <t>ГИА 01</t>
  </si>
  <si>
    <t>ГИА 02</t>
  </si>
  <si>
    <t>на базе начального общего образования</t>
  </si>
  <si>
    <t>Обязательная часть учебных циклов ИОП в ОИ</t>
  </si>
  <si>
    <t>15 нед.</t>
  </si>
  <si>
    <t>Нормативный срок обучения –6 лет 10 мес.</t>
  </si>
  <si>
    <t>УД.02.</t>
  </si>
  <si>
    <t xml:space="preserve">Максимальная </t>
  </si>
  <si>
    <t>Учебная нагрузка, ч</t>
  </si>
  <si>
    <t>Самостоятельная 
учебная  работа</t>
  </si>
  <si>
    <t>Обязательная</t>
  </si>
  <si>
    <t xml:space="preserve">Распределение обязательной учебной нагрузки по курсам и семестрам 
(час. в семестр)
</t>
  </si>
  <si>
    <t>I сем.</t>
  </si>
  <si>
    <t>II сем.</t>
  </si>
  <si>
    <t>III сем.</t>
  </si>
  <si>
    <t xml:space="preserve">1 курс </t>
  </si>
  <si>
    <t xml:space="preserve">2 курс </t>
  </si>
  <si>
    <t>IV сем.</t>
  </si>
  <si>
    <t>Формы 
промежуточной
 аттестации</t>
  </si>
  <si>
    <t>Экзамен</t>
  </si>
  <si>
    <t>Зачет</t>
  </si>
  <si>
    <t>Русский язык. Родной язык</t>
  </si>
  <si>
    <t>Литература. Родная литература</t>
  </si>
  <si>
    <t>Иностранный язык. Второй иностранный язык</t>
  </si>
  <si>
    <t>Предметная область "Общественно-научные 
предметы"</t>
  </si>
  <si>
    <t>Предметная область "Физическая культура и 
основы безопасности жизнедеятельности"</t>
  </si>
  <si>
    <t>Общий гуманитарный и 
социально-экономический цикл</t>
  </si>
  <si>
    <t>13 нед</t>
  </si>
  <si>
    <t>Дисциплин и МДК</t>
  </si>
  <si>
    <t>Учебной практики</t>
  </si>
  <si>
    <t>Преддипломной
 практики</t>
  </si>
  <si>
    <t>Недельная нагрузка</t>
  </si>
  <si>
    <t>Всего</t>
  </si>
  <si>
    <t>72 часа</t>
  </si>
  <si>
    <t>540 часов</t>
  </si>
  <si>
    <t>13 нед.</t>
  </si>
  <si>
    <t>Квалификация: хормейстер, преподаватель;</t>
  </si>
  <si>
    <t xml:space="preserve"> специальности 53.02.06 Хоровое дирижирование</t>
  </si>
  <si>
    <t>ПО.01.01.</t>
  </si>
  <si>
    <t>ПОД.01.01.01</t>
  </si>
  <si>
    <t>ПОД.01.01.02</t>
  </si>
  <si>
    <t>ПОД.01.01.03</t>
  </si>
  <si>
    <t>ПО.01.02.</t>
  </si>
  <si>
    <t>ПОД.01.02.01.</t>
  </si>
  <si>
    <t>ПОД.01.02.02.</t>
  </si>
  <si>
    <t>ПОД.01.01.02.03.</t>
  </si>
  <si>
    <t>ПО.01.03</t>
  </si>
  <si>
    <t>ПОД.01.03.01.</t>
  </si>
  <si>
    <t>Математика. Алгебра.Геометрия.Информатика</t>
  </si>
  <si>
    <t>ПО.01.04.</t>
  </si>
  <si>
    <t>Предметная область «Естественнонаучные предметы»</t>
  </si>
  <si>
    <t>ПОД.01.04.01.</t>
  </si>
  <si>
    <t>ПОД.01.04.02.</t>
  </si>
  <si>
    <t>ПОД.01.04.03.</t>
  </si>
  <si>
    <t>ПОД .01.05.01</t>
  </si>
  <si>
    <t>ПОД.01.05.02</t>
  </si>
  <si>
    <t>ПОД.01.05.04</t>
  </si>
  <si>
    <t>ПОД.01.05.03</t>
  </si>
  <si>
    <t>ПО.01.05.</t>
  </si>
  <si>
    <t>ПО.01.07.</t>
  </si>
  <si>
    <t>ПОД.01.07.01.</t>
  </si>
  <si>
    <t>ПОД.01.07.02.</t>
  </si>
  <si>
    <t>ПОД.02.01.01.</t>
  </si>
  <si>
    <t>ОД.02.01.</t>
  </si>
  <si>
    <t>Музыкальная литература (зарубежная и отечественная)</t>
  </si>
  <si>
    <t>ОД.02.02.05</t>
  </si>
  <si>
    <t>ОД.02.02.06</t>
  </si>
  <si>
    <t>Хороведение</t>
  </si>
  <si>
    <t>Дирижерско-хоровая деятельность</t>
  </si>
  <si>
    <t>Дирижирование. Чтение хоровых партитур</t>
  </si>
  <si>
    <t>Фортепиано. Аккомпанемент и чтение с листа</t>
  </si>
  <si>
    <t>Постановка голоса. Вокал. Вокальный ансамбль</t>
  </si>
  <si>
    <t>Хоровой класс</t>
  </si>
  <si>
    <t>Педагогические основы преподавания профессиональных дисциплин</t>
  </si>
  <si>
    <t>Хоровая исполнительская и концертная практика</t>
  </si>
  <si>
    <t>УП.01</t>
  </si>
  <si>
    <t>УП.02</t>
  </si>
  <si>
    <t>Практика работы с хором. Аранжировка для ансамбля и хора</t>
  </si>
  <si>
    <t>УП.03.</t>
  </si>
  <si>
    <t>вариативная часть</t>
  </si>
  <si>
    <t xml:space="preserve">максим </t>
  </si>
  <si>
    <t>обязат</t>
  </si>
  <si>
    <t>IV</t>
  </si>
  <si>
    <t>II</t>
  </si>
  <si>
    <t>I</t>
  </si>
  <si>
    <t>5-8</t>
  </si>
  <si>
    <t>III</t>
  </si>
  <si>
    <t>ОП.07.</t>
  </si>
  <si>
    <t>Астрономия</t>
  </si>
  <si>
    <t>Профессиональные модули</t>
  </si>
  <si>
    <t xml:space="preserve"> "Педагогическая деятельность" по профессиональному модулю "Педагогическая деятельность"</t>
  </si>
  <si>
    <t>14 нед.</t>
  </si>
  <si>
    <t>Защита выпускной квалификационной работы (дипломная работа) "Дирижирование и работа с хором"</t>
  </si>
  <si>
    <t>"Постановка голоса. Вокал. Вокальный ансамбль"</t>
  </si>
  <si>
    <t>Консультации 4 часа на одного обучающегося на каждый семестр учебного года</t>
  </si>
  <si>
    <t>5-9</t>
  </si>
  <si>
    <t>Э.К.</t>
  </si>
  <si>
    <t>5-9,IV</t>
  </si>
  <si>
    <t>Производственной 
практики (по профилю специальности)</t>
  </si>
  <si>
    <t>Обьем обязательной учебной нагрузки, ч
(по формам занятий)</t>
  </si>
  <si>
    <t xml:space="preserve">Наименование циклов, дисциплин,  профессиональных модулей,МДК, практик </t>
  </si>
  <si>
    <t>5-9 *</t>
  </si>
  <si>
    <t>I-IV *</t>
  </si>
  <si>
    <t>ОПД введ нов</t>
  </si>
  <si>
    <t>ОПД увелич</t>
  </si>
  <si>
    <t>МДК увелич</t>
  </si>
  <si>
    <t>ГИА.04</t>
  </si>
  <si>
    <t>ГИА. 05.</t>
  </si>
  <si>
    <t xml:space="preserve">*ПОД.01.07.01 Физическая культура, ОГСЭ.05 Физическая культура в каждом семестре проводится недифференцированный зачет, в последнем семестре дифференцированный зачет
</t>
  </si>
  <si>
    <t>9,II</t>
  </si>
  <si>
    <t xml:space="preserve"> IV</t>
  </si>
  <si>
    <t>8,IV</t>
  </si>
  <si>
    <t>7-9</t>
  </si>
  <si>
    <t>6-8</t>
  </si>
  <si>
    <t>с присвоением квалификации хормейстер, преподаватель</t>
  </si>
  <si>
    <t xml:space="preserve">Учебный план 2021-2022 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</si>
</sst>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4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0"/>
      <color theme="3" tint="-0.249977111117893"/>
      <name val="Arial"/>
      <family val="2"/>
      <charset val="204"/>
    </font>
    <font>
      <sz val="10"/>
      <color theme="3" tint="-0.249977111117893"/>
      <name val="Arial"/>
      <family val="2"/>
      <charset val="204"/>
    </font>
    <font>
      <i/>
      <sz val="10"/>
      <name val="Arial"/>
      <family val="2"/>
      <charset val="204"/>
    </font>
    <font>
      <sz val="11"/>
      <color rgb="FF22272F"/>
      <name val="Times New Roman"/>
      <family val="1"/>
      <charset val="204"/>
    </font>
    <font>
      <b/>
      <sz val="10"/>
      <color rgb="FFC00000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i/>
      <sz val="10"/>
      <color rgb="FFC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/>
    <xf numFmtId="14" fontId="3" fillId="0" borderId="0" xfId="0" applyNumberFormat="1" applyFont="1" applyBorder="1" applyAlignment="1">
      <alignment horizontal="center"/>
    </xf>
    <xf numFmtId="0" fontId="1" fillId="0" borderId="0" xfId="0" applyFont="1"/>
    <xf numFmtId="0" fontId="3" fillId="0" borderId="9" xfId="0" applyFont="1" applyBorder="1" applyAlignment="1"/>
    <xf numFmtId="0" fontId="2" fillId="0" borderId="9" xfId="0" applyFont="1" applyBorder="1"/>
    <xf numFmtId="0" fontId="2" fillId="0" borderId="0" xfId="0" applyFont="1" applyBorder="1"/>
    <xf numFmtId="0" fontId="2" fillId="0" borderId="17" xfId="0" applyFont="1" applyBorder="1"/>
    <xf numFmtId="0" fontId="2" fillId="0" borderId="0" xfId="0" applyFont="1" applyFill="1"/>
    <xf numFmtId="0" fontId="2" fillId="0" borderId="19" xfId="0" applyFont="1" applyBorder="1" applyAlignment="1">
      <alignment horizontal="center"/>
    </xf>
    <xf numFmtId="0" fontId="1" fillId="0" borderId="0" xfId="0" applyFont="1" applyAlignment="1"/>
    <xf numFmtId="0" fontId="3" fillId="0" borderId="11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5" xfId="0" applyFont="1" applyBorder="1"/>
    <xf numFmtId="0" fontId="2" fillId="0" borderId="18" xfId="0" applyFont="1" applyBorder="1" applyAlignment="1">
      <alignment horizontal="center"/>
    </xf>
    <xf numFmtId="0" fontId="2" fillId="2" borderId="0" xfId="0" applyFont="1" applyFill="1" applyBorder="1"/>
    <xf numFmtId="0" fontId="1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4" borderId="0" xfId="0" applyFont="1" applyFill="1"/>
    <xf numFmtId="0" fontId="2" fillId="4" borderId="0" xfId="0" applyFont="1" applyFill="1" applyBorder="1"/>
    <xf numFmtId="0" fontId="2" fillId="4" borderId="18" xfId="0" applyFont="1" applyFill="1" applyBorder="1"/>
    <xf numFmtId="0" fontId="2" fillId="3" borderId="0" xfId="0" applyFont="1" applyFill="1"/>
    <xf numFmtId="0" fontId="2" fillId="3" borderId="0" xfId="0" applyFont="1" applyFill="1" applyBorder="1"/>
    <xf numFmtId="0" fontId="2" fillId="3" borderId="17" xfId="0" applyFont="1" applyFill="1" applyBorder="1"/>
    <xf numFmtId="0" fontId="2" fillId="2" borderId="0" xfId="0" applyFont="1" applyFill="1" applyBorder="1" applyAlignment="1"/>
    <xf numFmtId="0" fontId="9" fillId="0" borderId="0" xfId="0" applyFont="1" applyBorder="1" applyAlignment="1"/>
    <xf numFmtId="0" fontId="2" fillId="0" borderId="0" xfId="0" applyFont="1" applyFill="1" applyAlignment="1"/>
    <xf numFmtId="0" fontId="2" fillId="4" borderId="0" xfId="0" applyFont="1" applyFill="1" applyAlignment="1"/>
    <xf numFmtId="0" fontId="11" fillId="0" borderId="0" xfId="0" applyFont="1" applyAlignment="1"/>
    <xf numFmtId="0" fontId="11" fillId="4" borderId="0" xfId="0" applyFont="1" applyFill="1"/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/>
    <xf numFmtId="0" fontId="3" fillId="0" borderId="0" xfId="0" applyFont="1" applyBorder="1" applyAlignment="1">
      <alignment vertical="center" textRotation="255"/>
    </xf>
    <xf numFmtId="0" fontId="2" fillId="2" borderId="0" xfId="0" applyFont="1" applyFill="1" applyAlignment="1"/>
    <xf numFmtId="1" fontId="8" fillId="2" borderId="0" xfId="0" applyNumberFormat="1" applyFont="1" applyFill="1" applyBorder="1" applyAlignment="1"/>
    <xf numFmtId="0" fontId="1" fillId="0" borderId="0" xfId="0" applyFont="1" applyBorder="1" applyAlignment="1">
      <alignment horizontal="center"/>
    </xf>
    <xf numFmtId="1" fontId="2" fillId="0" borderId="0" xfId="0" applyNumberFormat="1" applyFont="1" applyAlignment="1"/>
    <xf numFmtId="0" fontId="2" fillId="5" borderId="12" xfId="0" applyFont="1" applyFill="1" applyBorder="1" applyAlignment="1"/>
    <xf numFmtId="0" fontId="17" fillId="0" borderId="0" xfId="0" applyFont="1"/>
    <xf numFmtId="0" fontId="4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9" fillId="0" borderId="0" xfId="0" applyFont="1" applyBorder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3" fillId="6" borderId="12" xfId="0" applyNumberFormat="1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" fontId="6" fillId="4" borderId="12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1" fontId="3" fillId="0" borderId="12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1" fontId="18" fillId="4" borderId="12" xfId="0" applyNumberFormat="1" applyFont="1" applyFill="1" applyBorder="1" applyAlignment="1">
      <alignment horizontal="center" vertical="center"/>
    </xf>
    <xf numFmtId="0" fontId="19" fillId="0" borderId="0" xfId="0" applyFont="1" applyBorder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0" xfId="0" applyFont="1"/>
    <xf numFmtId="0" fontId="3" fillId="0" borderId="0" xfId="0" applyFont="1" applyAlignment="1"/>
    <xf numFmtId="0" fontId="3" fillId="0" borderId="12" xfId="0" applyFont="1" applyBorder="1" applyAlignment="1">
      <alignment vertical="center" textRotation="255"/>
    </xf>
    <xf numFmtId="0" fontId="13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6" fillId="4" borderId="12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 wrapText="1"/>
    </xf>
    <xf numFmtId="0" fontId="10" fillId="6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/>
    </xf>
    <xf numFmtId="0" fontId="4" fillId="4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9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2" fillId="8" borderId="12" xfId="0" applyFont="1" applyFill="1" applyBorder="1" applyAlignment="1">
      <alignment horizontal="left" vertical="center"/>
    </xf>
    <xf numFmtId="0" fontId="2" fillId="8" borderId="12" xfId="0" applyFont="1" applyFill="1" applyBorder="1" applyAlignment="1">
      <alignment horizontal="left" vertical="center" wrapText="1"/>
    </xf>
    <xf numFmtId="1" fontId="2" fillId="8" borderId="12" xfId="0" applyNumberFormat="1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/>
    </xf>
    <xf numFmtId="0" fontId="2" fillId="8" borderId="0" xfId="0" applyFont="1" applyFill="1" applyAlignment="1"/>
    <xf numFmtId="0" fontId="2" fillId="8" borderId="0" xfId="0" applyFont="1" applyFill="1"/>
    <xf numFmtId="1" fontId="2" fillId="8" borderId="0" xfId="0" applyNumberFormat="1" applyFont="1" applyFill="1" applyAlignment="1"/>
    <xf numFmtId="0" fontId="2" fillId="7" borderId="0" xfId="0" applyFont="1" applyFill="1" applyAlignment="1"/>
    <xf numFmtId="1" fontId="2" fillId="2" borderId="0" xfId="0" applyNumberFormat="1" applyFont="1" applyFill="1" applyAlignment="1"/>
    <xf numFmtId="0" fontId="9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0" fillId="0" borderId="6" xfId="0" applyFont="1" applyBorder="1" applyAlignment="1">
      <alignment wrapText="1"/>
    </xf>
    <xf numFmtId="0" fontId="0" fillId="0" borderId="0" xfId="0" applyAlignment="1"/>
    <xf numFmtId="0" fontId="0" fillId="0" borderId="7" xfId="0" applyBorder="1" applyAlignment="1"/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5" borderId="12" xfId="0" applyFont="1" applyFill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/>
    </xf>
    <xf numFmtId="0" fontId="19" fillId="0" borderId="0" xfId="0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259"/>
  <sheetViews>
    <sheetView tabSelected="1" view="pageBreakPreview" zoomScale="86" zoomScaleNormal="70" zoomScaleSheetLayoutView="86" workbookViewId="0">
      <selection activeCell="A12" sqref="A12:W12"/>
    </sheetView>
  </sheetViews>
  <sheetFormatPr defaultColWidth="9.140625" defaultRowHeight="12.75" x14ac:dyDescent="0.2"/>
  <cols>
    <col min="1" max="1" width="16.28515625" style="51" customWidth="1"/>
    <col min="2" max="2" width="51.42578125" style="51" customWidth="1"/>
    <col min="3" max="3" width="8" style="1" customWidth="1"/>
    <col min="4" max="4" width="8" style="13" customWidth="1"/>
    <col min="5" max="5" width="8" style="1" customWidth="1"/>
    <col min="6" max="6" width="0.7109375" style="1" hidden="1" customWidth="1"/>
    <col min="7" max="7" width="6.42578125" style="1" customWidth="1"/>
    <col min="8" max="8" width="7.85546875" style="1" customWidth="1"/>
    <col min="9" max="9" width="8.5703125" style="1" customWidth="1"/>
    <col min="10" max="12" width="6.28515625" style="1" customWidth="1"/>
    <col min="13" max="13" width="10" style="1" customWidth="1"/>
    <col min="14" max="23" width="6.28515625" style="1" customWidth="1"/>
    <col min="24" max="24" width="8.140625" style="1" customWidth="1"/>
    <col min="25" max="25" width="8.7109375" style="1" customWidth="1"/>
    <col min="26" max="29" width="9.140625" style="1"/>
    <col min="30" max="30" width="13.28515625" style="1" customWidth="1"/>
    <col min="31" max="16384" width="9.140625" style="1"/>
  </cols>
  <sheetData>
    <row r="1" spans="1:25" ht="14.25" customHeight="1" x14ac:dyDescent="0.2">
      <c r="A1" s="45"/>
      <c r="B1" s="45"/>
      <c r="C1" s="10"/>
      <c r="D1" s="16"/>
      <c r="E1" s="16"/>
      <c r="F1" s="16"/>
      <c r="G1" s="16"/>
      <c r="H1" s="16"/>
      <c r="I1" s="16"/>
      <c r="J1" s="10"/>
      <c r="K1" s="10"/>
      <c r="L1" s="10"/>
      <c r="M1" s="10"/>
      <c r="N1" s="10"/>
      <c r="O1" s="10"/>
      <c r="P1" s="10"/>
      <c r="Q1" s="3"/>
      <c r="R1" s="3"/>
      <c r="S1" s="3"/>
      <c r="T1" s="3"/>
      <c r="U1" s="3"/>
      <c r="V1" s="3"/>
      <c r="W1" s="3"/>
    </row>
    <row r="2" spans="1:25" ht="14.25" customHeight="1" x14ac:dyDescent="0.2">
      <c r="A2" s="45"/>
      <c r="B2" s="45"/>
      <c r="C2" s="10"/>
      <c r="D2" s="16"/>
      <c r="E2" s="16"/>
      <c r="F2" s="16"/>
      <c r="G2" s="16"/>
      <c r="H2" s="16"/>
      <c r="I2" s="16"/>
      <c r="J2" s="10"/>
      <c r="K2" s="10"/>
      <c r="L2" s="10"/>
      <c r="M2" s="10"/>
      <c r="N2" s="10"/>
      <c r="O2" s="10"/>
      <c r="P2" s="10"/>
      <c r="Q2" s="3"/>
      <c r="R2" s="3"/>
      <c r="S2" s="3"/>
      <c r="T2" s="3"/>
      <c r="U2" s="3"/>
      <c r="V2" s="3"/>
      <c r="W2" s="3"/>
    </row>
    <row r="3" spans="1:25" ht="14.25" customHeight="1" x14ac:dyDescent="0.2">
      <c r="A3" s="45"/>
      <c r="B3" s="45"/>
      <c r="C3" s="10"/>
      <c r="D3" s="16"/>
      <c r="E3" s="16"/>
      <c r="F3" s="16"/>
      <c r="G3" s="16"/>
      <c r="H3" s="16"/>
      <c r="I3" s="16"/>
      <c r="J3" s="10"/>
      <c r="K3" s="10"/>
      <c r="L3" s="10"/>
      <c r="M3" s="10"/>
      <c r="N3" s="10"/>
      <c r="O3" s="10"/>
      <c r="P3" s="10"/>
      <c r="Q3" s="3"/>
      <c r="R3" s="3"/>
      <c r="S3" s="3"/>
      <c r="T3" s="3"/>
      <c r="U3" s="3"/>
      <c r="V3" s="3"/>
      <c r="W3" s="3"/>
    </row>
    <row r="4" spans="1:25" ht="14.25" customHeight="1" x14ac:dyDescent="0.2">
      <c r="A4" s="45"/>
      <c r="B4" s="45"/>
      <c r="C4" s="10"/>
      <c r="D4" s="16"/>
      <c r="E4" s="16"/>
      <c r="F4" s="16"/>
      <c r="G4" s="16"/>
      <c r="H4" s="16"/>
      <c r="I4" s="16"/>
      <c r="J4" s="10"/>
      <c r="K4" s="10"/>
      <c r="L4" s="10"/>
      <c r="M4" s="10"/>
      <c r="N4" s="10"/>
      <c r="O4" s="10"/>
      <c r="P4" s="10"/>
      <c r="Q4" s="3"/>
      <c r="R4" s="3"/>
      <c r="S4" s="3"/>
      <c r="T4" s="3"/>
      <c r="U4" s="3"/>
      <c r="V4" s="3"/>
      <c r="W4" s="3"/>
    </row>
    <row r="5" spans="1:25" ht="14.25" customHeight="1" x14ac:dyDescent="0.25">
      <c r="A5" s="46"/>
      <c r="B5" s="46"/>
      <c r="C5" s="16"/>
      <c r="D5" s="16"/>
      <c r="E5" s="16"/>
      <c r="F5" s="16"/>
      <c r="G5" s="16"/>
      <c r="H5" s="16"/>
      <c r="I5" s="16"/>
      <c r="J5" s="6"/>
      <c r="K5" s="6"/>
      <c r="L5" s="6"/>
      <c r="M5" s="18"/>
      <c r="N5" s="26"/>
      <c r="O5" s="44"/>
      <c r="P5" s="93"/>
      <c r="Q5" s="44"/>
      <c r="R5" s="44"/>
      <c r="S5" s="44"/>
      <c r="T5" s="44"/>
      <c r="U5" s="44"/>
      <c r="V5" s="44"/>
      <c r="W5" s="123" t="s">
        <v>147</v>
      </c>
    </row>
    <row r="6" spans="1:25" ht="14.25" customHeight="1" x14ac:dyDescent="0.25">
      <c r="A6" s="46"/>
      <c r="B6" s="46"/>
      <c r="C6" s="16"/>
      <c r="D6" s="16"/>
      <c r="E6" s="16"/>
      <c r="F6" s="16"/>
      <c r="G6" s="16"/>
      <c r="H6" s="16"/>
      <c r="I6" s="16"/>
      <c r="J6" s="6"/>
      <c r="K6" s="6"/>
      <c r="L6" s="6"/>
      <c r="M6" s="18"/>
      <c r="N6" s="26"/>
      <c r="O6" s="44"/>
      <c r="P6" s="93"/>
      <c r="Q6" s="44"/>
      <c r="R6" s="44"/>
      <c r="S6" s="44"/>
      <c r="T6" s="44"/>
      <c r="U6" s="44"/>
      <c r="V6" s="44"/>
      <c r="W6" s="123" t="s">
        <v>82</v>
      </c>
    </row>
    <row r="7" spans="1:25" ht="14.25" customHeight="1" x14ac:dyDescent="0.25">
      <c r="A7" s="46"/>
      <c r="B7" s="46"/>
      <c r="C7" s="16"/>
      <c r="D7" s="16"/>
      <c r="E7" s="16"/>
      <c r="F7" s="16"/>
      <c r="G7" s="16"/>
      <c r="H7" s="16"/>
      <c r="I7" s="16"/>
      <c r="J7" s="6"/>
      <c r="K7" s="6"/>
      <c r="L7" s="6"/>
      <c r="M7" s="18"/>
      <c r="N7" s="26"/>
      <c r="O7" s="44"/>
      <c r="P7" s="93"/>
      <c r="Q7" s="44"/>
      <c r="R7" s="44"/>
      <c r="S7" s="44"/>
      <c r="T7" s="44"/>
      <c r="U7" s="44"/>
      <c r="V7" s="44"/>
      <c r="W7" s="123" t="s">
        <v>83</v>
      </c>
    </row>
    <row r="8" spans="1:25" ht="14.25" customHeight="1" x14ac:dyDescent="0.25">
      <c r="A8" s="46"/>
      <c r="B8" s="46"/>
      <c r="C8" s="16"/>
      <c r="D8" s="16"/>
      <c r="E8" s="16"/>
      <c r="F8" s="16"/>
      <c r="G8" s="16"/>
      <c r="H8" s="16"/>
      <c r="I8" s="16"/>
      <c r="J8" s="6"/>
      <c r="K8" s="6"/>
      <c r="L8" s="6"/>
      <c r="M8" s="18"/>
      <c r="N8" s="26"/>
      <c r="O8" s="44"/>
      <c r="P8" s="93"/>
      <c r="Q8" s="44"/>
      <c r="R8" s="44"/>
      <c r="S8" s="44"/>
      <c r="T8" s="44"/>
      <c r="U8" s="44"/>
      <c r="V8" s="44"/>
      <c r="W8" s="123" t="s">
        <v>116</v>
      </c>
    </row>
    <row r="9" spans="1:25" ht="14.25" customHeight="1" x14ac:dyDescent="0.25">
      <c r="A9" s="46"/>
      <c r="B9" s="46"/>
      <c r="C9" s="16"/>
      <c r="D9" s="16"/>
      <c r="E9" s="16"/>
      <c r="F9" s="16"/>
      <c r="G9" s="16"/>
      <c r="H9" s="16"/>
      <c r="I9" s="16"/>
      <c r="J9" s="6"/>
      <c r="K9" s="6"/>
      <c r="L9" s="6"/>
      <c r="M9" s="18"/>
      <c r="N9" s="26"/>
      <c r="O9" s="44"/>
      <c r="P9" s="178" t="s">
        <v>113</v>
      </c>
      <c r="Q9" s="178"/>
      <c r="R9" s="178"/>
      <c r="S9" s="178"/>
      <c r="T9" s="178"/>
      <c r="U9" s="178"/>
      <c r="V9" s="178"/>
      <c r="W9" s="178"/>
    </row>
    <row r="10" spans="1:25" ht="14.25" customHeight="1" x14ac:dyDescent="0.25">
      <c r="A10" s="179" t="s">
        <v>226</v>
      </c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</row>
    <row r="11" spans="1:25" ht="14.25" customHeight="1" x14ac:dyDescent="0.25">
      <c r="A11" s="179" t="s">
        <v>148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</row>
    <row r="12" spans="1:25" ht="14.25" customHeight="1" x14ac:dyDescent="0.25">
      <c r="A12" s="179" t="s">
        <v>225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</row>
    <row r="13" spans="1:25" ht="14.25" customHeight="1" x14ac:dyDescent="0.2">
      <c r="A13" s="49"/>
      <c r="B13" s="47"/>
      <c r="C13" s="6"/>
      <c r="D13" s="6"/>
      <c r="E13" s="31"/>
      <c r="F13" s="31"/>
      <c r="G13" s="31"/>
      <c r="H13" s="31"/>
      <c r="I13" s="6"/>
      <c r="J13" s="31"/>
      <c r="K13" s="31"/>
      <c r="L13" s="31"/>
      <c r="M13" s="31"/>
      <c r="N13" s="31"/>
      <c r="O13" s="31"/>
      <c r="P13" s="31"/>
      <c r="Q13" s="31"/>
      <c r="R13" s="31"/>
      <c r="S13" s="2"/>
      <c r="T13" s="31"/>
      <c r="U13" s="42"/>
      <c r="V13" s="31"/>
      <c r="W13" s="31"/>
    </row>
    <row r="14" spans="1:25" ht="14.25" customHeight="1" thickBot="1" x14ac:dyDescent="0.25">
      <c r="A14" s="94"/>
      <c r="B14" s="95"/>
      <c r="C14" s="5"/>
      <c r="D14" s="5"/>
      <c r="E14" s="32"/>
      <c r="F14" s="32"/>
      <c r="G14" s="32"/>
      <c r="H14" s="32"/>
      <c r="I14" s="5"/>
      <c r="J14" s="5"/>
      <c r="K14" s="5"/>
      <c r="L14" s="5"/>
      <c r="M14" s="5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5" s="96" customFormat="1" ht="14.25" customHeight="1" thickBot="1" x14ac:dyDescent="0.25">
      <c r="A15" s="174" t="s">
        <v>73</v>
      </c>
      <c r="B15" s="180" t="s">
        <v>211</v>
      </c>
      <c r="C15" s="174" t="s">
        <v>119</v>
      </c>
      <c r="D15" s="174"/>
      <c r="E15" s="174"/>
      <c r="F15" s="183" t="s">
        <v>210</v>
      </c>
      <c r="G15" s="184"/>
      <c r="H15" s="184"/>
      <c r="I15" s="185"/>
      <c r="J15" s="173" t="s">
        <v>122</v>
      </c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 t="s">
        <v>129</v>
      </c>
      <c r="Y15" s="174"/>
    </row>
    <row r="16" spans="1:25" s="96" customFormat="1" ht="14.25" customHeight="1" thickBot="1" x14ac:dyDescent="0.25">
      <c r="A16" s="174"/>
      <c r="B16" s="181"/>
      <c r="C16" s="174"/>
      <c r="D16" s="174"/>
      <c r="E16" s="174"/>
      <c r="F16" s="186"/>
      <c r="G16" s="187"/>
      <c r="H16" s="187"/>
      <c r="I16" s="188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  <c r="V16" s="173"/>
      <c r="W16" s="173"/>
      <c r="X16" s="174"/>
      <c r="Y16" s="174"/>
    </row>
    <row r="17" spans="1:71" s="96" customFormat="1" ht="14.25" customHeight="1" thickBot="1" x14ac:dyDescent="0.25">
      <c r="A17" s="174"/>
      <c r="B17" s="181"/>
      <c r="C17" s="174"/>
      <c r="D17" s="174"/>
      <c r="E17" s="174"/>
      <c r="F17" s="189"/>
      <c r="G17" s="190"/>
      <c r="H17" s="190"/>
      <c r="I17" s="191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73"/>
      <c r="W17" s="173"/>
      <c r="X17" s="174"/>
      <c r="Y17" s="174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7"/>
      <c r="BS17" s="97"/>
    </row>
    <row r="18" spans="1:71" s="96" customFormat="1" ht="14.25" customHeight="1" thickBot="1" x14ac:dyDescent="0.25">
      <c r="A18" s="174"/>
      <c r="B18" s="181"/>
      <c r="C18" s="175" t="s">
        <v>118</v>
      </c>
      <c r="D18" s="176" t="s">
        <v>120</v>
      </c>
      <c r="E18" s="175" t="s">
        <v>121</v>
      </c>
      <c r="F18" s="98"/>
      <c r="G18" s="175" t="s">
        <v>74</v>
      </c>
      <c r="H18" s="175" t="s">
        <v>75</v>
      </c>
      <c r="I18" s="175" t="s">
        <v>76</v>
      </c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4"/>
      <c r="Y18" s="174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</row>
    <row r="19" spans="1:71" s="96" customFormat="1" ht="14.25" customHeight="1" thickBot="1" x14ac:dyDescent="0.25">
      <c r="A19" s="174"/>
      <c r="B19" s="181"/>
      <c r="C19" s="175"/>
      <c r="D19" s="176"/>
      <c r="E19" s="175"/>
      <c r="F19" s="98"/>
      <c r="G19" s="175"/>
      <c r="H19" s="175"/>
      <c r="I19" s="175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4"/>
      <c r="Y19" s="174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</row>
    <row r="20" spans="1:71" s="96" customFormat="1" ht="14.25" customHeight="1" thickBot="1" x14ac:dyDescent="0.25">
      <c r="A20" s="174"/>
      <c r="B20" s="181"/>
      <c r="C20" s="175"/>
      <c r="D20" s="176"/>
      <c r="E20" s="175"/>
      <c r="F20" s="98"/>
      <c r="G20" s="175"/>
      <c r="H20" s="175"/>
      <c r="I20" s="175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4"/>
      <c r="Y20" s="174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97"/>
    </row>
    <row r="21" spans="1:71" s="96" customFormat="1" ht="14.25" customHeight="1" thickBot="1" x14ac:dyDescent="0.25">
      <c r="A21" s="174"/>
      <c r="B21" s="181"/>
      <c r="C21" s="175"/>
      <c r="D21" s="176"/>
      <c r="E21" s="175"/>
      <c r="F21" s="98"/>
      <c r="G21" s="175"/>
      <c r="H21" s="175"/>
      <c r="I21" s="175"/>
      <c r="J21" s="167" t="s">
        <v>0</v>
      </c>
      <c r="K21" s="167"/>
      <c r="L21" s="167" t="s">
        <v>1</v>
      </c>
      <c r="M21" s="167"/>
      <c r="N21" s="167" t="s">
        <v>2</v>
      </c>
      <c r="O21" s="167"/>
      <c r="P21" s="167" t="s">
        <v>3</v>
      </c>
      <c r="Q21" s="167"/>
      <c r="R21" s="166" t="s">
        <v>4</v>
      </c>
      <c r="S21" s="166"/>
      <c r="T21" s="166" t="s">
        <v>126</v>
      </c>
      <c r="U21" s="166"/>
      <c r="V21" s="167" t="s">
        <v>127</v>
      </c>
      <c r="W21" s="167"/>
      <c r="X21" s="177" t="s">
        <v>130</v>
      </c>
      <c r="Y21" s="177" t="s">
        <v>131</v>
      </c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7"/>
      <c r="BS21" s="97"/>
    </row>
    <row r="22" spans="1:71" s="96" customFormat="1" ht="14.25" customHeight="1" thickBot="1" x14ac:dyDescent="0.25">
      <c r="A22" s="174"/>
      <c r="B22" s="181"/>
      <c r="C22" s="175"/>
      <c r="D22" s="176"/>
      <c r="E22" s="175"/>
      <c r="F22" s="98"/>
      <c r="G22" s="175"/>
      <c r="H22" s="175"/>
      <c r="I22" s="175"/>
      <c r="J22" s="167">
        <v>16</v>
      </c>
      <c r="K22" s="166">
        <v>20</v>
      </c>
      <c r="L22" s="166">
        <v>16</v>
      </c>
      <c r="M22" s="166">
        <v>20</v>
      </c>
      <c r="N22" s="166">
        <v>16</v>
      </c>
      <c r="O22" s="166">
        <v>20</v>
      </c>
      <c r="P22" s="167">
        <v>16</v>
      </c>
      <c r="Q22" s="168">
        <v>20</v>
      </c>
      <c r="R22" s="169">
        <v>16</v>
      </c>
      <c r="S22" s="169">
        <v>20</v>
      </c>
      <c r="T22" s="170" t="s">
        <v>123</v>
      </c>
      <c r="U22" s="170" t="s">
        <v>124</v>
      </c>
      <c r="V22" s="170" t="s">
        <v>125</v>
      </c>
      <c r="W22" s="170" t="s">
        <v>128</v>
      </c>
      <c r="X22" s="177"/>
      <c r="Y22" s="17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7"/>
      <c r="BS22" s="97"/>
    </row>
    <row r="23" spans="1:71" s="96" customFormat="1" ht="14.25" customHeight="1" thickBot="1" x14ac:dyDescent="0.25">
      <c r="A23" s="174"/>
      <c r="B23" s="181"/>
      <c r="C23" s="175"/>
      <c r="D23" s="176"/>
      <c r="E23" s="175"/>
      <c r="F23" s="98"/>
      <c r="G23" s="175"/>
      <c r="H23" s="175"/>
      <c r="I23" s="175"/>
      <c r="J23" s="167"/>
      <c r="K23" s="166"/>
      <c r="L23" s="166"/>
      <c r="M23" s="166"/>
      <c r="N23" s="166"/>
      <c r="O23" s="166"/>
      <c r="P23" s="167"/>
      <c r="Q23" s="168"/>
      <c r="R23" s="169"/>
      <c r="S23" s="169"/>
      <c r="T23" s="171"/>
      <c r="U23" s="171"/>
      <c r="V23" s="171"/>
      <c r="W23" s="171"/>
      <c r="X23" s="177"/>
      <c r="Y23" s="17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7"/>
      <c r="BS23" s="97"/>
    </row>
    <row r="24" spans="1:71" s="96" customFormat="1" ht="14.25" customHeight="1" thickBot="1" x14ac:dyDescent="0.25">
      <c r="A24" s="174"/>
      <c r="B24" s="181"/>
      <c r="C24" s="175"/>
      <c r="D24" s="176"/>
      <c r="E24" s="175"/>
      <c r="F24" s="98"/>
      <c r="G24" s="175"/>
      <c r="H24" s="175"/>
      <c r="I24" s="175"/>
      <c r="J24" s="167"/>
      <c r="K24" s="166"/>
      <c r="L24" s="166"/>
      <c r="M24" s="166"/>
      <c r="N24" s="166"/>
      <c r="O24" s="166"/>
      <c r="P24" s="167"/>
      <c r="Q24" s="168"/>
      <c r="R24" s="169"/>
      <c r="S24" s="169"/>
      <c r="T24" s="172"/>
      <c r="U24" s="172"/>
      <c r="V24" s="172"/>
      <c r="W24" s="172"/>
      <c r="X24" s="177"/>
      <c r="Y24" s="17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7"/>
    </row>
    <row r="25" spans="1:71" ht="14.25" customHeight="1" thickBot="1" x14ac:dyDescent="0.25">
      <c r="A25" s="174"/>
      <c r="B25" s="182"/>
      <c r="C25" s="175"/>
      <c r="D25" s="176"/>
      <c r="E25" s="175"/>
      <c r="F25" s="98"/>
      <c r="G25" s="175"/>
      <c r="H25" s="175"/>
      <c r="I25" s="175"/>
      <c r="J25" s="167"/>
      <c r="K25" s="166"/>
      <c r="L25" s="166"/>
      <c r="M25" s="166"/>
      <c r="N25" s="166"/>
      <c r="O25" s="166"/>
      <c r="P25" s="167"/>
      <c r="Q25" s="168"/>
      <c r="R25" s="169"/>
      <c r="S25" s="169"/>
      <c r="T25" s="128">
        <v>16</v>
      </c>
      <c r="U25" s="128">
        <v>20</v>
      </c>
      <c r="V25" s="128">
        <v>16</v>
      </c>
      <c r="W25" s="127">
        <v>16</v>
      </c>
      <c r="X25" s="177"/>
      <c r="Y25" s="17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</row>
    <row r="26" spans="1:71" ht="14.25" customHeight="1" thickBot="1" x14ac:dyDescent="0.25">
      <c r="A26" s="53">
        <v>1</v>
      </c>
      <c r="B26" s="53">
        <v>2</v>
      </c>
      <c r="C26" s="43">
        <v>3</v>
      </c>
      <c r="D26" s="43">
        <v>4</v>
      </c>
      <c r="E26" s="43">
        <v>5</v>
      </c>
      <c r="F26" s="43">
        <v>6</v>
      </c>
      <c r="G26" s="43">
        <v>7</v>
      </c>
      <c r="H26" s="43">
        <v>8</v>
      </c>
      <c r="I26" s="43">
        <v>9</v>
      </c>
      <c r="J26" s="43">
        <v>10</v>
      </c>
      <c r="K26" s="43">
        <v>11</v>
      </c>
      <c r="L26" s="43">
        <v>12</v>
      </c>
      <c r="M26" s="43">
        <v>13</v>
      </c>
      <c r="N26" s="43">
        <v>14</v>
      </c>
      <c r="O26" s="43">
        <v>15</v>
      </c>
      <c r="P26" s="43">
        <v>16</v>
      </c>
      <c r="Q26" s="43">
        <v>17</v>
      </c>
      <c r="R26" s="43">
        <v>18</v>
      </c>
      <c r="S26" s="43">
        <v>19</v>
      </c>
      <c r="T26" s="43">
        <v>20</v>
      </c>
      <c r="U26" s="43">
        <v>21</v>
      </c>
      <c r="V26" s="43">
        <v>22</v>
      </c>
      <c r="W26" s="43">
        <v>23</v>
      </c>
      <c r="X26" s="43">
        <v>24</v>
      </c>
      <c r="Y26" s="43">
        <v>25</v>
      </c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</row>
    <row r="27" spans="1:71" s="22" customFormat="1" ht="54" customHeight="1" thickBot="1" x14ac:dyDescent="0.25">
      <c r="A27" s="106" t="s">
        <v>51</v>
      </c>
      <c r="B27" s="107" t="s">
        <v>96</v>
      </c>
      <c r="C27" s="55">
        <f t="shared" ref="C27:D27" si="0">C28+C32+C36+C39+C43+C48</f>
        <v>5558</v>
      </c>
      <c r="D27" s="55">
        <f t="shared" si="0"/>
        <v>1378</v>
      </c>
      <c r="E27" s="55">
        <f>E28+E32+E36+E39+E43+E48</f>
        <v>4180</v>
      </c>
      <c r="F27" s="55">
        <f t="shared" ref="F27:I27" si="1">F28+F32+F36+F39+F43+F48</f>
        <v>3960</v>
      </c>
      <c r="G27" s="55">
        <f t="shared" si="1"/>
        <v>3820</v>
      </c>
      <c r="H27" s="55">
        <f t="shared" si="1"/>
        <v>360</v>
      </c>
      <c r="I27" s="55">
        <f t="shared" si="1"/>
        <v>0</v>
      </c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</row>
    <row r="28" spans="1:71" s="22" customFormat="1" ht="23.25" customHeight="1" thickBot="1" x14ac:dyDescent="0.25">
      <c r="A28" s="108" t="s">
        <v>149</v>
      </c>
      <c r="B28" s="108" t="s">
        <v>27</v>
      </c>
      <c r="C28" s="57">
        <f>C29+C30+C31</f>
        <v>1696</v>
      </c>
      <c r="D28" s="57">
        <f>D29+D30+D31</f>
        <v>364</v>
      </c>
      <c r="E28" s="57">
        <f t="shared" ref="E28:I28" si="2">E29+E30+E31</f>
        <v>1332</v>
      </c>
      <c r="F28" s="57">
        <f t="shared" si="2"/>
        <v>1332</v>
      </c>
      <c r="G28" s="57">
        <f t="shared" si="2"/>
        <v>972</v>
      </c>
      <c r="H28" s="57">
        <f t="shared" si="2"/>
        <v>360</v>
      </c>
      <c r="I28" s="57">
        <f t="shared" si="2"/>
        <v>0</v>
      </c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</row>
    <row r="29" spans="1:71" s="17" customFormat="1" ht="24.75" customHeight="1" thickBot="1" x14ac:dyDescent="0.25">
      <c r="A29" s="109" t="s">
        <v>150</v>
      </c>
      <c r="B29" s="109" t="s">
        <v>132</v>
      </c>
      <c r="C29" s="58">
        <f>D29+E29</f>
        <v>780</v>
      </c>
      <c r="D29" s="59">
        <v>168</v>
      </c>
      <c r="E29" s="58">
        <f>SUM(J29:S29)</f>
        <v>612</v>
      </c>
      <c r="F29" s="58">
        <f>E29</f>
        <v>612</v>
      </c>
      <c r="G29" s="142">
        <f>E29</f>
        <v>612</v>
      </c>
      <c r="H29" s="60"/>
      <c r="I29" s="53"/>
      <c r="J29" s="60">
        <v>64</v>
      </c>
      <c r="K29" s="60">
        <v>80</v>
      </c>
      <c r="L29" s="60">
        <v>80</v>
      </c>
      <c r="M29" s="60">
        <v>100</v>
      </c>
      <c r="N29" s="60">
        <v>64</v>
      </c>
      <c r="O29" s="60">
        <v>80</v>
      </c>
      <c r="P29" s="60">
        <v>32</v>
      </c>
      <c r="Q29" s="60">
        <v>40</v>
      </c>
      <c r="R29" s="60">
        <v>32</v>
      </c>
      <c r="S29" s="53">
        <v>40</v>
      </c>
      <c r="T29" s="53"/>
      <c r="U29" s="53"/>
      <c r="V29" s="53"/>
      <c r="W29" s="53"/>
      <c r="X29" s="61">
        <v>9</v>
      </c>
      <c r="Y29" s="65" t="s">
        <v>224</v>
      </c>
    </row>
    <row r="30" spans="1:71" s="17" customFormat="1" ht="21" customHeight="1" thickBot="1" x14ac:dyDescent="0.25">
      <c r="A30" s="109" t="s">
        <v>151</v>
      </c>
      <c r="B30" s="109" t="s">
        <v>133</v>
      </c>
      <c r="C30" s="58">
        <f t="shared" ref="C30:C37" si="3">D30+E30</f>
        <v>463</v>
      </c>
      <c r="D30" s="59">
        <v>103</v>
      </c>
      <c r="E30" s="58">
        <f t="shared" ref="E30:E50" si="4">SUM(J30:S30)</f>
        <v>360</v>
      </c>
      <c r="F30" s="58">
        <f>E30</f>
        <v>360</v>
      </c>
      <c r="G30" s="142">
        <f>E30</f>
        <v>360</v>
      </c>
      <c r="H30" s="60"/>
      <c r="I30" s="53"/>
      <c r="J30" s="60">
        <v>32</v>
      </c>
      <c r="K30" s="60">
        <v>40</v>
      </c>
      <c r="L30" s="60">
        <v>32</v>
      </c>
      <c r="M30" s="60">
        <v>40</v>
      </c>
      <c r="N30" s="60">
        <v>32</v>
      </c>
      <c r="O30" s="60">
        <v>40</v>
      </c>
      <c r="P30" s="60">
        <v>32</v>
      </c>
      <c r="Q30" s="60">
        <v>40</v>
      </c>
      <c r="R30" s="60">
        <v>32</v>
      </c>
      <c r="S30" s="53">
        <v>40</v>
      </c>
      <c r="T30" s="53"/>
      <c r="U30" s="53"/>
      <c r="V30" s="53"/>
      <c r="W30" s="53"/>
      <c r="X30" s="61">
        <v>9</v>
      </c>
      <c r="Y30" s="53"/>
    </row>
    <row r="31" spans="1:71" s="17" customFormat="1" ht="22.5" customHeight="1" thickBot="1" x14ac:dyDescent="0.25">
      <c r="A31" s="109" t="s">
        <v>152</v>
      </c>
      <c r="B31" s="109" t="s">
        <v>134</v>
      </c>
      <c r="C31" s="58">
        <f t="shared" si="3"/>
        <v>453</v>
      </c>
      <c r="D31" s="59">
        <v>93</v>
      </c>
      <c r="E31" s="58">
        <f t="shared" si="4"/>
        <v>360</v>
      </c>
      <c r="F31" s="58">
        <f>H31</f>
        <v>360</v>
      </c>
      <c r="G31" s="77"/>
      <c r="H31" s="60">
        <f>E31</f>
        <v>360</v>
      </c>
      <c r="I31" s="53"/>
      <c r="J31" s="53">
        <v>32</v>
      </c>
      <c r="K31" s="60">
        <v>40</v>
      </c>
      <c r="L31" s="60">
        <v>32</v>
      </c>
      <c r="M31" s="60">
        <v>40</v>
      </c>
      <c r="N31" s="60">
        <v>32</v>
      </c>
      <c r="O31" s="60">
        <v>40</v>
      </c>
      <c r="P31" s="60">
        <v>32</v>
      </c>
      <c r="Q31" s="60">
        <v>40</v>
      </c>
      <c r="R31" s="60">
        <v>32</v>
      </c>
      <c r="S31" s="53">
        <v>40</v>
      </c>
      <c r="T31" s="53"/>
      <c r="U31" s="53"/>
      <c r="V31" s="53"/>
      <c r="W31" s="53"/>
      <c r="X31" s="61"/>
      <c r="Y31" s="53">
        <v>9</v>
      </c>
    </row>
    <row r="32" spans="1:71" s="17" customFormat="1" ht="26.25" customHeight="1" thickBot="1" x14ac:dyDescent="0.25">
      <c r="A32" s="108" t="s">
        <v>153</v>
      </c>
      <c r="B32" s="110" t="s">
        <v>135</v>
      </c>
      <c r="C32" s="62">
        <f t="shared" ref="C32" si="5">SUM(C33:C35)</f>
        <v>916</v>
      </c>
      <c r="D32" s="62">
        <f>SUM(D33:D35)</f>
        <v>196</v>
      </c>
      <c r="E32" s="62">
        <f>SUM(E33:E35)</f>
        <v>720</v>
      </c>
      <c r="F32" s="62">
        <f t="shared" ref="F32:I32" si="6">SUM(F33:F35)</f>
        <v>720</v>
      </c>
      <c r="G32" s="62">
        <f t="shared" si="6"/>
        <v>720</v>
      </c>
      <c r="H32" s="62">
        <f t="shared" si="6"/>
        <v>0</v>
      </c>
      <c r="I32" s="62">
        <f t="shared" si="6"/>
        <v>0</v>
      </c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63"/>
      <c r="Y32" s="57"/>
    </row>
    <row r="33" spans="1:71" s="27" customFormat="1" ht="21" customHeight="1" thickBot="1" x14ac:dyDescent="0.25">
      <c r="A33" s="109" t="s">
        <v>154</v>
      </c>
      <c r="B33" s="109" t="s">
        <v>7</v>
      </c>
      <c r="C33" s="58">
        <f t="shared" si="3"/>
        <v>453</v>
      </c>
      <c r="D33" s="59">
        <v>93</v>
      </c>
      <c r="E33" s="58">
        <f t="shared" si="4"/>
        <v>360</v>
      </c>
      <c r="F33" s="59">
        <f>E33</f>
        <v>360</v>
      </c>
      <c r="G33" s="77">
        <f>E33</f>
        <v>360</v>
      </c>
      <c r="H33" s="54"/>
      <c r="I33" s="54"/>
      <c r="J33" s="53">
        <v>32</v>
      </c>
      <c r="K33" s="53">
        <v>40</v>
      </c>
      <c r="L33" s="53">
        <v>32</v>
      </c>
      <c r="M33" s="53">
        <v>40</v>
      </c>
      <c r="N33" s="53">
        <v>32</v>
      </c>
      <c r="O33" s="53">
        <v>40</v>
      </c>
      <c r="P33" s="53">
        <v>32</v>
      </c>
      <c r="Q33" s="53">
        <v>40</v>
      </c>
      <c r="R33" s="53">
        <v>32</v>
      </c>
      <c r="S33" s="53">
        <v>40</v>
      </c>
      <c r="T33" s="54"/>
      <c r="U33" s="54"/>
      <c r="V33" s="54"/>
      <c r="W33" s="54"/>
      <c r="X33" s="64">
        <v>9</v>
      </c>
      <c r="Y33" s="54"/>
    </row>
    <row r="34" spans="1:71" s="27" customFormat="1" ht="24" customHeight="1" thickBot="1" x14ac:dyDescent="0.25">
      <c r="A34" s="109" t="s">
        <v>155</v>
      </c>
      <c r="B34" s="109" t="s">
        <v>8</v>
      </c>
      <c r="C34" s="58">
        <f t="shared" si="3"/>
        <v>227</v>
      </c>
      <c r="D34" s="59">
        <v>47</v>
      </c>
      <c r="E34" s="58">
        <f t="shared" si="4"/>
        <v>180</v>
      </c>
      <c r="F34" s="59">
        <f>E34</f>
        <v>180</v>
      </c>
      <c r="G34" s="77">
        <f>E34</f>
        <v>180</v>
      </c>
      <c r="H34" s="54"/>
      <c r="I34" s="54"/>
      <c r="J34" s="60">
        <v>16</v>
      </c>
      <c r="K34" s="60">
        <v>20</v>
      </c>
      <c r="L34" s="60">
        <v>16</v>
      </c>
      <c r="M34" s="60">
        <v>20</v>
      </c>
      <c r="N34" s="60">
        <v>16</v>
      </c>
      <c r="O34" s="60">
        <v>20</v>
      </c>
      <c r="P34" s="60">
        <v>16</v>
      </c>
      <c r="Q34" s="60">
        <v>20</v>
      </c>
      <c r="R34" s="60">
        <v>16</v>
      </c>
      <c r="S34" s="60">
        <v>20</v>
      </c>
      <c r="T34" s="54"/>
      <c r="U34" s="54"/>
      <c r="V34" s="54"/>
      <c r="W34" s="54"/>
      <c r="X34" s="64"/>
      <c r="Y34" s="54">
        <v>9</v>
      </c>
    </row>
    <row r="35" spans="1:71" s="27" customFormat="1" ht="24" customHeight="1" thickBot="1" x14ac:dyDescent="0.25">
      <c r="A35" s="109" t="s">
        <v>156</v>
      </c>
      <c r="B35" s="109" t="s">
        <v>9</v>
      </c>
      <c r="C35" s="58">
        <f t="shared" si="3"/>
        <v>236</v>
      </c>
      <c r="D35" s="59">
        <v>56</v>
      </c>
      <c r="E35" s="58">
        <f t="shared" si="4"/>
        <v>180</v>
      </c>
      <c r="F35" s="59">
        <f>E35</f>
        <v>180</v>
      </c>
      <c r="G35" s="77">
        <f>E35</f>
        <v>180</v>
      </c>
      <c r="H35" s="54"/>
      <c r="I35" s="54"/>
      <c r="J35" s="53">
        <v>16</v>
      </c>
      <c r="K35" s="53">
        <v>20</v>
      </c>
      <c r="L35" s="53">
        <v>16</v>
      </c>
      <c r="M35" s="53">
        <v>20</v>
      </c>
      <c r="N35" s="53">
        <v>16</v>
      </c>
      <c r="O35" s="53">
        <v>20</v>
      </c>
      <c r="P35" s="54">
        <v>16</v>
      </c>
      <c r="Q35" s="54">
        <v>20</v>
      </c>
      <c r="R35" s="54">
        <v>16</v>
      </c>
      <c r="S35" s="54">
        <v>20</v>
      </c>
      <c r="T35" s="54"/>
      <c r="U35" s="54"/>
      <c r="V35" s="54"/>
      <c r="W35" s="54"/>
      <c r="X35" s="64"/>
      <c r="Y35" s="54">
        <v>9</v>
      </c>
    </row>
    <row r="36" spans="1:71" s="17" customFormat="1" ht="24" customHeight="1" thickBot="1" x14ac:dyDescent="0.25">
      <c r="A36" s="108" t="s">
        <v>157</v>
      </c>
      <c r="B36" s="108" t="s">
        <v>77</v>
      </c>
      <c r="C36" s="62">
        <f t="shared" ref="C36:D36" si="7">SUM(C37)</f>
        <v>937</v>
      </c>
      <c r="D36" s="62">
        <f t="shared" si="7"/>
        <v>181</v>
      </c>
      <c r="E36" s="62">
        <f>SUM(E37)</f>
        <v>756</v>
      </c>
      <c r="F36" s="62">
        <f t="shared" ref="F36:I36" si="8">SUM(F37)</f>
        <v>756</v>
      </c>
      <c r="G36" s="62">
        <f t="shared" si="8"/>
        <v>756</v>
      </c>
      <c r="H36" s="62">
        <f t="shared" si="8"/>
        <v>0</v>
      </c>
      <c r="I36" s="62">
        <f t="shared" si="8"/>
        <v>0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63"/>
      <c r="Y36" s="57"/>
    </row>
    <row r="37" spans="1:71" s="17" customFormat="1" ht="24" customHeight="1" thickBot="1" x14ac:dyDescent="0.25">
      <c r="A37" s="111" t="s">
        <v>158</v>
      </c>
      <c r="B37" s="111" t="s">
        <v>159</v>
      </c>
      <c r="C37" s="77">
        <f t="shared" si="3"/>
        <v>937</v>
      </c>
      <c r="D37" s="77">
        <v>181</v>
      </c>
      <c r="E37" s="77">
        <f t="shared" si="4"/>
        <v>756</v>
      </c>
      <c r="F37" s="77">
        <f>E37</f>
        <v>756</v>
      </c>
      <c r="G37" s="77">
        <f>E37</f>
        <v>756</v>
      </c>
      <c r="H37" s="53"/>
      <c r="I37" s="53"/>
      <c r="J37" s="53">
        <v>64</v>
      </c>
      <c r="K37" s="53">
        <v>80</v>
      </c>
      <c r="L37" s="53">
        <v>64</v>
      </c>
      <c r="M37" s="53">
        <v>80</v>
      </c>
      <c r="N37" s="60">
        <v>64</v>
      </c>
      <c r="O37" s="60">
        <v>80</v>
      </c>
      <c r="P37" s="53">
        <v>80</v>
      </c>
      <c r="Q37" s="53">
        <v>100</v>
      </c>
      <c r="R37" s="60">
        <v>64</v>
      </c>
      <c r="S37" s="60">
        <v>80</v>
      </c>
      <c r="T37" s="53"/>
      <c r="U37" s="53"/>
      <c r="V37" s="53"/>
      <c r="W37" s="53"/>
      <c r="X37" s="61">
        <v>9</v>
      </c>
      <c r="Y37" s="65" t="s">
        <v>224</v>
      </c>
    </row>
    <row r="38" spans="1:71" s="17" customFormat="1" ht="24" hidden="1" customHeight="1" thickBot="1" x14ac:dyDescent="0.25">
      <c r="A38" s="109"/>
      <c r="B38" s="109"/>
      <c r="C38" s="59"/>
      <c r="D38" s="59"/>
      <c r="E38" s="58">
        <f t="shared" si="4"/>
        <v>0</v>
      </c>
      <c r="F38" s="59"/>
      <c r="G38" s="58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61"/>
      <c r="Y38" s="53"/>
    </row>
    <row r="39" spans="1:71" s="28" customFormat="1" ht="30" customHeight="1" thickBot="1" x14ac:dyDescent="0.25">
      <c r="A39" s="108" t="s">
        <v>160</v>
      </c>
      <c r="B39" s="110" t="s">
        <v>161</v>
      </c>
      <c r="C39" s="62">
        <f>SUM(C40:C42)</f>
        <v>500</v>
      </c>
      <c r="D39" s="62">
        <f>D40+D41+D42</f>
        <v>104</v>
      </c>
      <c r="E39" s="62">
        <f>E40+E41+E42</f>
        <v>396</v>
      </c>
      <c r="F39" s="62">
        <f t="shared" ref="F39:I39" si="9">F40+F41+F42</f>
        <v>396</v>
      </c>
      <c r="G39" s="62">
        <f t="shared" si="9"/>
        <v>396</v>
      </c>
      <c r="H39" s="62">
        <f t="shared" si="9"/>
        <v>0</v>
      </c>
      <c r="I39" s="62">
        <f t="shared" si="9"/>
        <v>0</v>
      </c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63"/>
      <c r="Y39" s="5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</row>
    <row r="40" spans="1:71" s="17" customFormat="1" ht="24" customHeight="1" thickBot="1" x14ac:dyDescent="0.25">
      <c r="A40" s="111" t="s">
        <v>162</v>
      </c>
      <c r="B40" s="112" t="s">
        <v>31</v>
      </c>
      <c r="C40" s="58">
        <f t="shared" ref="C40:C42" si="10">D40+E40</f>
        <v>182</v>
      </c>
      <c r="D40" s="59">
        <v>38</v>
      </c>
      <c r="E40" s="58">
        <f t="shared" si="4"/>
        <v>144</v>
      </c>
      <c r="F40" s="58">
        <f>E40</f>
        <v>144</v>
      </c>
      <c r="G40" s="77">
        <f>E40</f>
        <v>144</v>
      </c>
      <c r="H40" s="53"/>
      <c r="I40" s="53"/>
      <c r="J40" s="53"/>
      <c r="K40" s="53"/>
      <c r="L40" s="53"/>
      <c r="M40" s="53"/>
      <c r="N40" s="53">
        <v>16</v>
      </c>
      <c r="O40" s="53">
        <v>20</v>
      </c>
      <c r="P40" s="53">
        <v>16</v>
      </c>
      <c r="Q40" s="53">
        <v>20</v>
      </c>
      <c r="R40" s="53">
        <v>32</v>
      </c>
      <c r="S40" s="53">
        <v>40</v>
      </c>
      <c r="T40" s="53"/>
      <c r="U40" s="53"/>
      <c r="V40" s="53"/>
      <c r="W40" s="53"/>
      <c r="X40" s="61"/>
      <c r="Y40" s="53">
        <v>9</v>
      </c>
    </row>
    <row r="41" spans="1:71" s="17" customFormat="1" ht="24" customHeight="1" thickBot="1" x14ac:dyDescent="0.25">
      <c r="A41" s="111" t="s">
        <v>163</v>
      </c>
      <c r="B41" s="112" t="s">
        <v>32</v>
      </c>
      <c r="C41" s="58">
        <f t="shared" si="10"/>
        <v>227</v>
      </c>
      <c r="D41" s="59">
        <v>47</v>
      </c>
      <c r="E41" s="58">
        <f t="shared" si="4"/>
        <v>180</v>
      </c>
      <c r="F41" s="58">
        <f>E41</f>
        <v>180</v>
      </c>
      <c r="G41" s="77">
        <f t="shared" ref="G41:G42" si="11">E41</f>
        <v>180</v>
      </c>
      <c r="H41" s="53"/>
      <c r="I41" s="53"/>
      <c r="J41" s="53">
        <v>16</v>
      </c>
      <c r="K41" s="53">
        <v>20</v>
      </c>
      <c r="L41" s="53">
        <v>16</v>
      </c>
      <c r="M41" s="53">
        <v>20</v>
      </c>
      <c r="N41" s="53">
        <v>16</v>
      </c>
      <c r="O41" s="53">
        <v>20</v>
      </c>
      <c r="P41" s="53">
        <v>16</v>
      </c>
      <c r="Q41" s="53">
        <v>20</v>
      </c>
      <c r="R41" s="53">
        <v>16</v>
      </c>
      <c r="S41" s="53">
        <v>20</v>
      </c>
      <c r="T41" s="53"/>
      <c r="U41" s="53"/>
      <c r="V41" s="53"/>
      <c r="W41" s="53"/>
      <c r="X41" s="61"/>
      <c r="Y41" s="53">
        <v>9</v>
      </c>
    </row>
    <row r="42" spans="1:71" s="17" customFormat="1" ht="24" customHeight="1" thickBot="1" x14ac:dyDescent="0.25">
      <c r="A42" s="111" t="s">
        <v>164</v>
      </c>
      <c r="B42" s="112" t="s">
        <v>33</v>
      </c>
      <c r="C42" s="58">
        <f t="shared" si="10"/>
        <v>91</v>
      </c>
      <c r="D42" s="59">
        <v>19</v>
      </c>
      <c r="E42" s="58">
        <f t="shared" si="4"/>
        <v>72</v>
      </c>
      <c r="F42" s="58">
        <f>E42</f>
        <v>72</v>
      </c>
      <c r="G42" s="77">
        <f t="shared" si="11"/>
        <v>72</v>
      </c>
      <c r="H42" s="53"/>
      <c r="I42" s="53"/>
      <c r="J42" s="53"/>
      <c r="K42" s="53"/>
      <c r="L42" s="53"/>
      <c r="M42" s="53"/>
      <c r="N42" s="60"/>
      <c r="O42" s="60"/>
      <c r="P42" s="53">
        <v>16</v>
      </c>
      <c r="Q42" s="53">
        <v>20</v>
      </c>
      <c r="R42" s="60">
        <v>16</v>
      </c>
      <c r="S42" s="60">
        <v>20</v>
      </c>
      <c r="T42" s="53"/>
      <c r="U42" s="53"/>
      <c r="V42" s="53"/>
      <c r="W42" s="53"/>
      <c r="X42" s="61"/>
      <c r="Y42" s="53">
        <v>9</v>
      </c>
      <c r="Z42" s="138"/>
    </row>
    <row r="43" spans="1:71" s="19" customFormat="1" ht="24" customHeight="1" thickBot="1" x14ac:dyDescent="0.25">
      <c r="A43" s="108" t="s">
        <v>169</v>
      </c>
      <c r="B43" s="108" t="s">
        <v>29</v>
      </c>
      <c r="C43" s="62">
        <f t="shared" ref="C43:D43" si="12">SUM(C44:C47)</f>
        <v>744</v>
      </c>
      <c r="D43" s="62">
        <f t="shared" si="12"/>
        <v>164</v>
      </c>
      <c r="E43" s="62">
        <f>SUM(E44:E47)</f>
        <v>580</v>
      </c>
      <c r="F43" s="62">
        <f t="shared" ref="F43:I43" si="13">SUM(F44:F47)</f>
        <v>360</v>
      </c>
      <c r="G43" s="62">
        <f t="shared" si="13"/>
        <v>580</v>
      </c>
      <c r="H43" s="62">
        <f t="shared" si="13"/>
        <v>0</v>
      </c>
      <c r="I43" s="62">
        <f t="shared" si="13"/>
        <v>0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63"/>
      <c r="Y43" s="5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</row>
    <row r="44" spans="1:71" s="7" customFormat="1" ht="24" customHeight="1" thickBot="1" x14ac:dyDescent="0.25">
      <c r="A44" s="111" t="s">
        <v>165</v>
      </c>
      <c r="B44" s="109" t="s">
        <v>11</v>
      </c>
      <c r="C44" s="58">
        <f t="shared" ref="C44:C47" si="14">D44+E44</f>
        <v>461</v>
      </c>
      <c r="D44" s="59">
        <v>101</v>
      </c>
      <c r="E44" s="58">
        <f t="shared" si="4"/>
        <v>360</v>
      </c>
      <c r="F44" s="58">
        <f>E44</f>
        <v>360</v>
      </c>
      <c r="G44" s="77">
        <f>E44</f>
        <v>360</v>
      </c>
      <c r="H44" s="53"/>
      <c r="I44" s="53"/>
      <c r="J44" s="53">
        <v>32</v>
      </c>
      <c r="K44" s="53">
        <v>40</v>
      </c>
      <c r="L44" s="53">
        <v>32</v>
      </c>
      <c r="M44" s="53">
        <v>40</v>
      </c>
      <c r="N44" s="53">
        <v>32</v>
      </c>
      <c r="O44" s="53">
        <v>40</v>
      </c>
      <c r="P44" s="53">
        <v>32</v>
      </c>
      <c r="Q44" s="53">
        <v>40</v>
      </c>
      <c r="R44" s="53">
        <v>32</v>
      </c>
      <c r="S44" s="53">
        <v>40</v>
      </c>
      <c r="T44" s="53"/>
      <c r="U44" s="53"/>
      <c r="V44" s="53"/>
      <c r="W44" s="53"/>
      <c r="X44" s="61">
        <v>9</v>
      </c>
      <c r="Y44" s="65" t="s">
        <v>196</v>
      </c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6"/>
      <c r="BQ44" s="6"/>
      <c r="BR44" s="6"/>
      <c r="BS44" s="6"/>
    </row>
    <row r="45" spans="1:71" s="7" customFormat="1" ht="24" customHeight="1" thickBot="1" x14ac:dyDescent="0.25">
      <c r="A45" s="111" t="s">
        <v>166</v>
      </c>
      <c r="B45" s="109" t="s">
        <v>12</v>
      </c>
      <c r="C45" s="58">
        <f t="shared" si="14"/>
        <v>45</v>
      </c>
      <c r="D45" s="59">
        <v>9</v>
      </c>
      <c r="E45" s="58">
        <f t="shared" si="4"/>
        <v>36</v>
      </c>
      <c r="F45" s="58"/>
      <c r="G45" s="77">
        <f>E45</f>
        <v>36</v>
      </c>
      <c r="H45" s="53"/>
      <c r="I45" s="53"/>
      <c r="J45" s="53"/>
      <c r="K45" s="53"/>
      <c r="L45" s="60">
        <v>16</v>
      </c>
      <c r="M45" s="60">
        <v>20</v>
      </c>
      <c r="P45" s="53"/>
      <c r="Q45" s="60"/>
      <c r="R45" s="53"/>
      <c r="S45" s="53"/>
      <c r="T45" s="53"/>
      <c r="U45" s="53"/>
      <c r="V45" s="53"/>
      <c r="W45" s="53"/>
      <c r="X45" s="61"/>
      <c r="Y45" s="53">
        <v>6</v>
      </c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6"/>
      <c r="BQ45" s="6"/>
      <c r="BR45" s="6"/>
      <c r="BS45" s="6"/>
    </row>
    <row r="46" spans="1:71" s="7" customFormat="1" ht="24" customHeight="1" thickBot="1" x14ac:dyDescent="0.25">
      <c r="A46" s="111" t="s">
        <v>168</v>
      </c>
      <c r="B46" s="109" t="s">
        <v>34</v>
      </c>
      <c r="C46" s="58">
        <f t="shared" si="14"/>
        <v>181</v>
      </c>
      <c r="D46" s="59">
        <v>37</v>
      </c>
      <c r="E46" s="58">
        <f>SUM(J46:S46)</f>
        <v>144</v>
      </c>
      <c r="F46" s="58"/>
      <c r="G46" s="77">
        <f>E46</f>
        <v>144</v>
      </c>
      <c r="H46" s="53"/>
      <c r="I46" s="53"/>
      <c r="J46" s="53">
        <v>16</v>
      </c>
      <c r="K46" s="53">
        <v>20</v>
      </c>
      <c r="L46" s="53">
        <v>16</v>
      </c>
      <c r="M46" s="53">
        <v>20</v>
      </c>
      <c r="N46" s="53">
        <v>16</v>
      </c>
      <c r="O46" s="53">
        <v>20</v>
      </c>
      <c r="P46" s="53">
        <v>16</v>
      </c>
      <c r="Q46" s="53">
        <v>20</v>
      </c>
      <c r="R46" s="53"/>
      <c r="S46" s="53"/>
      <c r="T46" s="53"/>
      <c r="U46" s="53"/>
      <c r="V46" s="53"/>
      <c r="W46" s="53"/>
      <c r="X46" s="61"/>
      <c r="Y46" s="53">
        <v>8</v>
      </c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6"/>
      <c r="BQ46" s="6"/>
      <c r="BR46" s="6"/>
      <c r="BS46" s="6"/>
    </row>
    <row r="47" spans="1:71" s="7" customFormat="1" ht="24" customHeight="1" thickBot="1" x14ac:dyDescent="0.25">
      <c r="A47" s="111" t="s">
        <v>167</v>
      </c>
      <c r="B47" s="109" t="s">
        <v>13</v>
      </c>
      <c r="C47" s="58">
        <f t="shared" si="14"/>
        <v>57</v>
      </c>
      <c r="D47" s="59">
        <v>17</v>
      </c>
      <c r="E47" s="58">
        <f t="shared" si="4"/>
        <v>40</v>
      </c>
      <c r="F47" s="58"/>
      <c r="G47" s="77">
        <f t="shared" ref="G47" si="15">E47</f>
        <v>40</v>
      </c>
      <c r="H47" s="53"/>
      <c r="I47" s="53"/>
      <c r="J47" s="53"/>
      <c r="K47" s="53"/>
      <c r="L47" s="53"/>
      <c r="M47" s="53"/>
      <c r="N47" s="53"/>
      <c r="O47" s="53"/>
      <c r="P47" s="53"/>
      <c r="Q47" s="60">
        <v>20</v>
      </c>
      <c r="R47" s="60"/>
      <c r="S47" s="60">
        <v>20</v>
      </c>
      <c r="T47" s="53"/>
      <c r="U47" s="53"/>
      <c r="V47" s="53"/>
      <c r="W47" s="53"/>
      <c r="X47" s="61"/>
      <c r="Y47" s="53">
        <v>8.9</v>
      </c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6"/>
      <c r="BQ47" s="6"/>
      <c r="BR47" s="6"/>
      <c r="BS47" s="6"/>
    </row>
    <row r="48" spans="1:71" s="21" customFormat="1" ht="32.25" customHeight="1" thickBot="1" x14ac:dyDescent="0.25">
      <c r="A48" s="108" t="s">
        <v>170</v>
      </c>
      <c r="B48" s="110" t="s">
        <v>136</v>
      </c>
      <c r="C48" s="62">
        <f t="shared" ref="C48:D48" si="16">C49+C50</f>
        <v>765</v>
      </c>
      <c r="D48" s="62">
        <f t="shared" si="16"/>
        <v>369</v>
      </c>
      <c r="E48" s="62">
        <f>E49+E50</f>
        <v>396</v>
      </c>
      <c r="F48" s="62">
        <f t="shared" ref="F48:I48" si="17">F49+F50</f>
        <v>396</v>
      </c>
      <c r="G48" s="62">
        <f t="shared" si="17"/>
        <v>396</v>
      </c>
      <c r="H48" s="62">
        <f t="shared" si="17"/>
        <v>0</v>
      </c>
      <c r="I48" s="62">
        <f t="shared" si="17"/>
        <v>0</v>
      </c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63"/>
      <c r="Y48" s="5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20"/>
      <c r="BQ48" s="20"/>
      <c r="BR48" s="20"/>
      <c r="BS48" s="20"/>
    </row>
    <row r="49" spans="1:71" ht="24" customHeight="1" thickBot="1" x14ac:dyDescent="0.25">
      <c r="A49" s="111" t="s">
        <v>171</v>
      </c>
      <c r="B49" s="109" t="s">
        <v>10</v>
      </c>
      <c r="C49" s="58">
        <f t="shared" ref="C49:C50" si="18">D49+E49</f>
        <v>720</v>
      </c>
      <c r="D49" s="77">
        <v>360</v>
      </c>
      <c r="E49" s="58">
        <f t="shared" si="4"/>
        <v>360</v>
      </c>
      <c r="F49" s="58">
        <f>E49</f>
        <v>360</v>
      </c>
      <c r="G49" s="77">
        <f>E49</f>
        <v>360</v>
      </c>
      <c r="H49" s="53"/>
      <c r="I49" s="53"/>
      <c r="J49" s="60">
        <v>32</v>
      </c>
      <c r="K49" s="60">
        <v>40</v>
      </c>
      <c r="L49" s="60">
        <v>32</v>
      </c>
      <c r="M49" s="60">
        <v>40</v>
      </c>
      <c r="N49" s="60">
        <v>32</v>
      </c>
      <c r="O49" s="60">
        <v>40</v>
      </c>
      <c r="P49" s="60">
        <v>32</v>
      </c>
      <c r="Q49" s="60">
        <v>40</v>
      </c>
      <c r="R49" s="53">
        <v>32</v>
      </c>
      <c r="S49" s="53">
        <v>40</v>
      </c>
      <c r="T49" s="53"/>
      <c r="U49" s="53"/>
      <c r="V49" s="53"/>
      <c r="W49" s="53"/>
      <c r="X49" s="61"/>
      <c r="Y49" s="65" t="s">
        <v>212</v>
      </c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6"/>
      <c r="BQ49" s="6"/>
      <c r="BR49" s="6"/>
      <c r="BS49" s="6"/>
    </row>
    <row r="50" spans="1:71" ht="24" customHeight="1" thickBot="1" x14ac:dyDescent="0.25">
      <c r="A50" s="111" t="s">
        <v>172</v>
      </c>
      <c r="B50" s="109" t="s">
        <v>35</v>
      </c>
      <c r="C50" s="58">
        <f t="shared" si="18"/>
        <v>45</v>
      </c>
      <c r="D50" s="59">
        <v>9</v>
      </c>
      <c r="E50" s="58">
        <f t="shared" si="4"/>
        <v>36</v>
      </c>
      <c r="F50" s="58">
        <f>E50</f>
        <v>36</v>
      </c>
      <c r="G50" s="77">
        <f>E50</f>
        <v>36</v>
      </c>
      <c r="H50" s="53"/>
      <c r="I50" s="53"/>
      <c r="J50" s="60"/>
      <c r="K50" s="60"/>
      <c r="L50" s="60">
        <v>16</v>
      </c>
      <c r="M50" s="60">
        <v>20</v>
      </c>
      <c r="N50" s="60"/>
      <c r="O50" s="60"/>
      <c r="R50" s="53"/>
      <c r="S50" s="53"/>
      <c r="T50" s="53"/>
      <c r="U50" s="53"/>
      <c r="V50" s="53"/>
      <c r="W50" s="53"/>
      <c r="X50" s="61"/>
      <c r="Y50" s="53">
        <v>6</v>
      </c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6"/>
      <c r="BQ50" s="6"/>
      <c r="BR50" s="6"/>
      <c r="BS50" s="6"/>
    </row>
    <row r="51" spans="1:71" s="22" customFormat="1" ht="60" customHeight="1" thickBot="1" x14ac:dyDescent="0.25">
      <c r="A51" s="106" t="s">
        <v>30</v>
      </c>
      <c r="B51" s="107" t="s">
        <v>84</v>
      </c>
      <c r="C51" s="66">
        <f>C52+C61</f>
        <v>1176</v>
      </c>
      <c r="D51" s="66">
        <f>D52+D61</f>
        <v>392</v>
      </c>
      <c r="E51" s="66">
        <f>E52+E61</f>
        <v>784</v>
      </c>
      <c r="F51" s="66">
        <f t="shared" ref="F51:I51" si="19">F52+F61</f>
        <v>784</v>
      </c>
      <c r="G51" s="66">
        <f t="shared" si="19"/>
        <v>716</v>
      </c>
      <c r="H51" s="66">
        <f t="shared" si="19"/>
        <v>68</v>
      </c>
      <c r="I51" s="66">
        <f t="shared" si="19"/>
        <v>0</v>
      </c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8"/>
      <c r="Y51" s="56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71" s="24" customFormat="1" ht="24" customHeight="1" thickBot="1" x14ac:dyDescent="0.25">
      <c r="A52" s="108" t="s">
        <v>97</v>
      </c>
      <c r="B52" s="108" t="s">
        <v>85</v>
      </c>
      <c r="C52" s="69">
        <f t="shared" ref="C52:D52" si="20">SUM(C53:C60)</f>
        <v>660</v>
      </c>
      <c r="D52" s="69">
        <f t="shared" si="20"/>
        <v>220</v>
      </c>
      <c r="E52" s="69">
        <f>SUM(E53:E60)</f>
        <v>440</v>
      </c>
      <c r="F52" s="69">
        <f t="shared" ref="F52:I52" si="21">SUM(F53:F60)</f>
        <v>440</v>
      </c>
      <c r="G52" s="69">
        <f t="shared" si="21"/>
        <v>372</v>
      </c>
      <c r="H52" s="69">
        <f t="shared" si="21"/>
        <v>68</v>
      </c>
      <c r="I52" s="69">
        <f t="shared" si="21"/>
        <v>0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63"/>
      <c r="Y52" s="5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</row>
    <row r="53" spans="1:71" s="8" customFormat="1" ht="24" customHeight="1" thickBot="1" x14ac:dyDescent="0.25">
      <c r="A53" s="99" t="s">
        <v>173</v>
      </c>
      <c r="B53" s="112" t="s">
        <v>5</v>
      </c>
      <c r="C53" s="77">
        <f t="shared" ref="C53:C60" si="22">D53+E53</f>
        <v>102</v>
      </c>
      <c r="D53" s="77">
        <v>34</v>
      </c>
      <c r="E53" s="77">
        <f>SUM(J53:W53)</f>
        <v>68</v>
      </c>
      <c r="F53" s="77">
        <f>E53</f>
        <v>68</v>
      </c>
      <c r="G53" s="77">
        <f>E53</f>
        <v>68</v>
      </c>
      <c r="H53" s="77"/>
      <c r="I53" s="77"/>
      <c r="J53" s="54"/>
      <c r="K53" s="54"/>
      <c r="L53" s="54"/>
      <c r="M53" s="54"/>
      <c r="N53" s="54"/>
      <c r="O53" s="54"/>
      <c r="P53" s="54"/>
      <c r="Q53" s="54"/>
      <c r="R53" s="54"/>
      <c r="S53" s="60"/>
      <c r="T53" s="60">
        <v>16</v>
      </c>
      <c r="U53" s="60">
        <v>20</v>
      </c>
      <c r="V53" s="60">
        <v>16</v>
      </c>
      <c r="W53" s="60">
        <v>16</v>
      </c>
      <c r="X53" s="61" t="s">
        <v>193</v>
      </c>
      <c r="Y53" s="54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71" s="8" customFormat="1" ht="24" customHeight="1" thickBot="1" x14ac:dyDescent="0.25">
      <c r="A54" s="109" t="s">
        <v>86</v>
      </c>
      <c r="B54" s="112" t="s">
        <v>36</v>
      </c>
      <c r="C54" s="77">
        <f t="shared" si="22"/>
        <v>132</v>
      </c>
      <c r="D54" s="77">
        <v>44</v>
      </c>
      <c r="E54" s="77">
        <f t="shared" ref="E54:E67" si="23">SUM(J54:W54)</f>
        <v>88</v>
      </c>
      <c r="F54" s="77">
        <f>E54</f>
        <v>88</v>
      </c>
      <c r="G54" s="77">
        <f>E54</f>
        <v>88</v>
      </c>
      <c r="H54" s="77"/>
      <c r="I54" s="77"/>
      <c r="J54" s="54"/>
      <c r="K54" s="54"/>
      <c r="L54" s="54"/>
      <c r="M54" s="54"/>
      <c r="N54" s="54"/>
      <c r="O54" s="54"/>
      <c r="P54" s="54"/>
      <c r="Q54" s="54"/>
      <c r="R54" s="54"/>
      <c r="S54" s="60"/>
      <c r="T54" s="60">
        <v>16</v>
      </c>
      <c r="U54" s="60">
        <v>40</v>
      </c>
      <c r="V54" s="60">
        <v>16</v>
      </c>
      <c r="W54" s="60">
        <v>16</v>
      </c>
      <c r="X54" s="61" t="s">
        <v>193</v>
      </c>
      <c r="Y54" s="54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71" s="8" customFormat="1" ht="24" customHeight="1" thickBot="1" x14ac:dyDescent="0.25">
      <c r="A55" s="109" t="s">
        <v>87</v>
      </c>
      <c r="B55" s="112" t="s">
        <v>6</v>
      </c>
      <c r="C55" s="77">
        <f t="shared" si="22"/>
        <v>102</v>
      </c>
      <c r="D55" s="77">
        <v>34</v>
      </c>
      <c r="E55" s="77">
        <f t="shared" si="23"/>
        <v>68</v>
      </c>
      <c r="F55" s="77">
        <f>H55</f>
        <v>68</v>
      </c>
      <c r="G55" s="77"/>
      <c r="H55" s="77">
        <f>E55</f>
        <v>68</v>
      </c>
      <c r="I55" s="77"/>
      <c r="J55" s="54"/>
      <c r="K55" s="54"/>
      <c r="L55" s="54"/>
      <c r="M55" s="54"/>
      <c r="N55" s="54"/>
      <c r="O55" s="54"/>
      <c r="P55" s="54"/>
      <c r="Q55" s="54"/>
      <c r="R55" s="54"/>
      <c r="S55" s="60"/>
      <c r="T55" s="60">
        <v>16</v>
      </c>
      <c r="U55" s="60">
        <v>20</v>
      </c>
      <c r="V55" s="60">
        <v>16</v>
      </c>
      <c r="W55" s="60">
        <v>16</v>
      </c>
      <c r="X55" s="64"/>
      <c r="Y55" s="53" t="s">
        <v>193</v>
      </c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71" s="8" customFormat="1" ht="24" customHeight="1" thickBot="1" x14ac:dyDescent="0.25">
      <c r="A56" s="109" t="s">
        <v>88</v>
      </c>
      <c r="B56" s="112" t="s">
        <v>37</v>
      </c>
      <c r="C56" s="77">
        <f t="shared" si="22"/>
        <v>54</v>
      </c>
      <c r="D56" s="77">
        <v>18</v>
      </c>
      <c r="E56" s="77">
        <f t="shared" si="23"/>
        <v>36</v>
      </c>
      <c r="F56" s="77">
        <f>E56</f>
        <v>36</v>
      </c>
      <c r="G56" s="77">
        <f>E56</f>
        <v>36</v>
      </c>
      <c r="H56" s="77"/>
      <c r="I56" s="77"/>
      <c r="J56" s="54"/>
      <c r="K56" s="54"/>
      <c r="L56" s="54"/>
      <c r="M56" s="54"/>
      <c r="N56" s="54"/>
      <c r="O56" s="54"/>
      <c r="P56" s="54"/>
      <c r="Q56" s="54"/>
      <c r="R56" s="54"/>
      <c r="S56" s="60"/>
      <c r="T56" s="60">
        <v>16</v>
      </c>
      <c r="U56" s="60">
        <v>20</v>
      </c>
      <c r="V56" s="60"/>
      <c r="W56" s="60"/>
      <c r="X56" s="64"/>
      <c r="Y56" s="54" t="s">
        <v>194</v>
      </c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71" s="6" customFormat="1" ht="24" customHeight="1" thickBot="1" x14ac:dyDescent="0.25">
      <c r="A57" s="109" t="s">
        <v>89</v>
      </c>
      <c r="B57" s="112" t="s">
        <v>28</v>
      </c>
      <c r="C57" s="77">
        <f t="shared" si="22"/>
        <v>108</v>
      </c>
      <c r="D57" s="77">
        <v>36</v>
      </c>
      <c r="E57" s="77">
        <f t="shared" si="23"/>
        <v>72</v>
      </c>
      <c r="F57" s="77">
        <f>E57</f>
        <v>72</v>
      </c>
      <c r="G57" s="77">
        <f t="shared" ref="G57:G60" si="24">E57</f>
        <v>72</v>
      </c>
      <c r="H57" s="77"/>
      <c r="I57" s="77"/>
      <c r="J57" s="53"/>
      <c r="K57" s="53"/>
      <c r="L57" s="53"/>
      <c r="M57" s="53"/>
      <c r="N57" s="53"/>
      <c r="O57" s="53"/>
      <c r="P57" s="53"/>
      <c r="Q57" s="53"/>
      <c r="R57" s="53"/>
      <c r="S57" s="60"/>
      <c r="T57" s="60">
        <v>32</v>
      </c>
      <c r="U57" s="60">
        <v>40</v>
      </c>
      <c r="V57" s="60"/>
      <c r="W57" s="60"/>
      <c r="X57" s="61" t="s">
        <v>194</v>
      </c>
      <c r="Y57" s="53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71" s="6" customFormat="1" ht="24" customHeight="1" thickBot="1" x14ac:dyDescent="0.25">
      <c r="A58" s="109" t="s">
        <v>90</v>
      </c>
      <c r="B58" s="112" t="s">
        <v>38</v>
      </c>
      <c r="C58" s="77">
        <f t="shared" si="22"/>
        <v>54</v>
      </c>
      <c r="D58" s="77">
        <v>18</v>
      </c>
      <c r="E58" s="77">
        <f t="shared" si="23"/>
        <v>36</v>
      </c>
      <c r="F58" s="77">
        <f>E58</f>
        <v>36</v>
      </c>
      <c r="G58" s="77">
        <f t="shared" si="24"/>
        <v>36</v>
      </c>
      <c r="H58" s="77"/>
      <c r="I58" s="77"/>
      <c r="J58" s="53"/>
      <c r="K58" s="53"/>
      <c r="L58" s="53"/>
      <c r="M58" s="53"/>
      <c r="N58" s="53"/>
      <c r="O58" s="53"/>
      <c r="P58" s="53"/>
      <c r="Q58" s="53"/>
      <c r="R58" s="53"/>
      <c r="S58" s="60"/>
      <c r="T58" s="60">
        <v>16</v>
      </c>
      <c r="U58" s="60">
        <v>20</v>
      </c>
      <c r="V58" s="60"/>
      <c r="W58" s="60"/>
      <c r="X58" s="61"/>
      <c r="Y58" s="53" t="s">
        <v>194</v>
      </c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71" s="6" customFormat="1" ht="24" customHeight="1" thickBot="1" x14ac:dyDescent="0.25">
      <c r="A59" s="109" t="s">
        <v>91</v>
      </c>
      <c r="B59" s="112" t="s">
        <v>9</v>
      </c>
      <c r="C59" s="77">
        <f t="shared" si="22"/>
        <v>54</v>
      </c>
      <c r="D59" s="77">
        <v>18</v>
      </c>
      <c r="E59" s="77">
        <f t="shared" si="23"/>
        <v>36</v>
      </c>
      <c r="F59" s="77">
        <f>E59</f>
        <v>36</v>
      </c>
      <c r="G59" s="77">
        <f t="shared" si="24"/>
        <v>36</v>
      </c>
      <c r="H59" s="77"/>
      <c r="I59" s="77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>
        <v>16</v>
      </c>
      <c r="U59" s="53">
        <v>20</v>
      </c>
      <c r="V59" s="53"/>
      <c r="W59" s="54"/>
      <c r="X59" s="61"/>
      <c r="Y59" s="53" t="s">
        <v>194</v>
      </c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71" s="6" customFormat="1" ht="24" customHeight="1" thickBot="1" x14ac:dyDescent="0.25">
      <c r="A60" s="109" t="s">
        <v>92</v>
      </c>
      <c r="B60" s="112" t="s">
        <v>199</v>
      </c>
      <c r="C60" s="77">
        <f t="shared" si="22"/>
        <v>54</v>
      </c>
      <c r="D60" s="77">
        <v>18</v>
      </c>
      <c r="E60" s="77">
        <f t="shared" si="23"/>
        <v>36</v>
      </c>
      <c r="F60" s="77">
        <f>E60</f>
        <v>36</v>
      </c>
      <c r="G60" s="77">
        <f t="shared" si="24"/>
        <v>36</v>
      </c>
      <c r="H60" s="77"/>
      <c r="I60" s="77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>
        <v>16</v>
      </c>
      <c r="U60" s="53">
        <v>20</v>
      </c>
      <c r="V60" s="53"/>
      <c r="W60" s="54"/>
      <c r="X60" s="61"/>
      <c r="Y60" s="53" t="s">
        <v>194</v>
      </c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71" s="19" customFormat="1" ht="24" customHeight="1" thickBot="1" x14ac:dyDescent="0.25">
      <c r="A61" s="113" t="s">
        <v>117</v>
      </c>
      <c r="B61" s="114" t="s">
        <v>39</v>
      </c>
      <c r="C61" s="62">
        <f t="shared" ref="C61:D61" si="25">SUM(C62:C67)</f>
        <v>516</v>
      </c>
      <c r="D61" s="62">
        <f t="shared" si="25"/>
        <v>172</v>
      </c>
      <c r="E61" s="62">
        <f>SUM(E62:E67)</f>
        <v>344</v>
      </c>
      <c r="F61" s="62">
        <f t="shared" ref="F61:I61" si="26">SUM(F62:F67)</f>
        <v>344</v>
      </c>
      <c r="G61" s="62">
        <f t="shared" si="26"/>
        <v>344</v>
      </c>
      <c r="H61" s="62">
        <f t="shared" si="26"/>
        <v>0</v>
      </c>
      <c r="I61" s="62">
        <f t="shared" si="26"/>
        <v>0</v>
      </c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63"/>
      <c r="Y61" s="5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71" ht="24" customHeight="1" thickBot="1" x14ac:dyDescent="0.25">
      <c r="A62" s="111" t="s">
        <v>174</v>
      </c>
      <c r="B62" s="112" t="s">
        <v>15</v>
      </c>
      <c r="C62" s="58">
        <f t="shared" ref="C62:C67" si="27">D62+E62</f>
        <v>54</v>
      </c>
      <c r="D62" s="77">
        <v>18</v>
      </c>
      <c r="E62" s="77">
        <f t="shared" si="23"/>
        <v>36</v>
      </c>
      <c r="F62" s="77">
        <f t="shared" ref="F62:F67" si="28">E62</f>
        <v>36</v>
      </c>
      <c r="G62" s="77">
        <f>E62</f>
        <v>36</v>
      </c>
      <c r="H62" s="77"/>
      <c r="I62" s="58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>
        <v>16</v>
      </c>
      <c r="U62" s="53">
        <v>20</v>
      </c>
      <c r="V62" s="53"/>
      <c r="W62" s="53"/>
      <c r="X62" s="61" t="s">
        <v>194</v>
      </c>
      <c r="Y62" s="53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71" ht="24" customHeight="1" thickBot="1" x14ac:dyDescent="0.25">
      <c r="A63" s="111" t="s">
        <v>93</v>
      </c>
      <c r="B63" s="112" t="s">
        <v>34</v>
      </c>
      <c r="C63" s="58">
        <f t="shared" si="27"/>
        <v>54</v>
      </c>
      <c r="D63" s="77">
        <v>18</v>
      </c>
      <c r="E63" s="77">
        <f t="shared" si="23"/>
        <v>36</v>
      </c>
      <c r="F63" s="77">
        <f t="shared" si="28"/>
        <v>36</v>
      </c>
      <c r="G63" s="77">
        <f t="shared" ref="G63:G67" si="29">E63</f>
        <v>36</v>
      </c>
      <c r="H63" s="77"/>
      <c r="I63" s="58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>
        <v>16</v>
      </c>
      <c r="U63" s="53">
        <v>20</v>
      </c>
      <c r="V63" s="53"/>
      <c r="W63" s="53"/>
      <c r="X63" s="61"/>
      <c r="Y63" s="72" t="s">
        <v>194</v>
      </c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71" ht="24" customHeight="1" thickBot="1" x14ac:dyDescent="0.25">
      <c r="A64" s="111" t="s">
        <v>94</v>
      </c>
      <c r="B64" s="112" t="s">
        <v>12</v>
      </c>
      <c r="C64" s="58">
        <f t="shared" si="27"/>
        <v>54</v>
      </c>
      <c r="D64" s="77">
        <v>18</v>
      </c>
      <c r="E64" s="77">
        <f t="shared" si="23"/>
        <v>36</v>
      </c>
      <c r="F64" s="77">
        <f t="shared" si="28"/>
        <v>36</v>
      </c>
      <c r="G64" s="77">
        <f t="shared" si="29"/>
        <v>36</v>
      </c>
      <c r="H64" s="77"/>
      <c r="I64" s="58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>
        <v>16</v>
      </c>
      <c r="U64" s="53">
        <v>20</v>
      </c>
      <c r="V64" s="53"/>
      <c r="W64" s="53"/>
      <c r="X64" s="61" t="s">
        <v>194</v>
      </c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 ht="24" customHeight="1" thickBot="1" x14ac:dyDescent="0.25">
      <c r="A65" s="111" t="s">
        <v>95</v>
      </c>
      <c r="B65" s="99" t="s">
        <v>175</v>
      </c>
      <c r="C65" s="58">
        <f t="shared" si="27"/>
        <v>204</v>
      </c>
      <c r="D65" s="77">
        <v>68</v>
      </c>
      <c r="E65" s="77">
        <f t="shared" si="23"/>
        <v>136</v>
      </c>
      <c r="F65" s="77">
        <f t="shared" si="28"/>
        <v>136</v>
      </c>
      <c r="G65" s="77">
        <f t="shared" si="29"/>
        <v>136</v>
      </c>
      <c r="H65" s="77"/>
      <c r="I65" s="58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>
        <v>32</v>
      </c>
      <c r="U65" s="53">
        <v>40</v>
      </c>
      <c r="V65" s="53">
        <v>32</v>
      </c>
      <c r="W65" s="53">
        <v>32</v>
      </c>
      <c r="X65" s="61" t="s">
        <v>193</v>
      </c>
      <c r="Y65" s="53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 ht="24" customHeight="1" thickBot="1" x14ac:dyDescent="0.25">
      <c r="A66" s="99" t="s">
        <v>176</v>
      </c>
      <c r="B66" s="99" t="s">
        <v>13</v>
      </c>
      <c r="C66" s="58">
        <f t="shared" si="27"/>
        <v>48</v>
      </c>
      <c r="D66" s="77">
        <v>16</v>
      </c>
      <c r="E66" s="77">
        <f t="shared" si="23"/>
        <v>32</v>
      </c>
      <c r="F66" s="77">
        <f t="shared" si="28"/>
        <v>32</v>
      </c>
      <c r="G66" s="77">
        <f t="shared" si="29"/>
        <v>32</v>
      </c>
      <c r="H66" s="77"/>
      <c r="I66" s="58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>
        <v>16</v>
      </c>
      <c r="W66" s="53">
        <v>16</v>
      </c>
      <c r="X66" s="61"/>
      <c r="Y66" s="53" t="s">
        <v>193</v>
      </c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 ht="24" customHeight="1" thickBot="1" x14ac:dyDescent="0.25">
      <c r="A67" s="99" t="s">
        <v>177</v>
      </c>
      <c r="B67" s="99" t="s">
        <v>178</v>
      </c>
      <c r="C67" s="58">
        <f t="shared" si="27"/>
        <v>102</v>
      </c>
      <c r="D67" s="77">
        <v>34</v>
      </c>
      <c r="E67" s="77">
        <f t="shared" si="23"/>
        <v>68</v>
      </c>
      <c r="F67" s="77">
        <f t="shared" si="28"/>
        <v>68</v>
      </c>
      <c r="G67" s="77">
        <f t="shared" si="29"/>
        <v>68</v>
      </c>
      <c r="H67" s="143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53"/>
      <c r="T67" s="53">
        <v>16</v>
      </c>
      <c r="U67" s="53">
        <v>20</v>
      </c>
      <c r="V67" s="53">
        <v>16</v>
      </c>
      <c r="W67" s="53">
        <v>16</v>
      </c>
      <c r="X67" s="71" t="s">
        <v>193</v>
      </c>
      <c r="Y67" s="72"/>
      <c r="Z67" s="38"/>
      <c r="AA67" s="38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 s="30" customFormat="1" ht="24" customHeight="1" thickBot="1" x14ac:dyDescent="0.25">
      <c r="A68" s="115"/>
      <c r="B68" s="115" t="s">
        <v>114</v>
      </c>
      <c r="C68" s="73">
        <f t="shared" ref="C68:D68" si="30">C69+C75</f>
        <v>5514</v>
      </c>
      <c r="D68" s="73">
        <f t="shared" si="30"/>
        <v>1792</v>
      </c>
      <c r="E68" s="73">
        <f>E69+E75</f>
        <v>3722</v>
      </c>
      <c r="F68" s="73" t="e">
        <f t="shared" ref="F68:I68" si="31">F69+F75</f>
        <v>#REF!</v>
      </c>
      <c r="G68" s="73">
        <f t="shared" si="31"/>
        <v>1224</v>
      </c>
      <c r="H68" s="73">
        <f t="shared" si="31"/>
        <v>1396</v>
      </c>
      <c r="I68" s="73">
        <f t="shared" si="31"/>
        <v>1102</v>
      </c>
      <c r="J68" s="74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6"/>
      <c r="Y68" s="75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</row>
    <row r="69" spans="1:42" s="19" customFormat="1" ht="27.75" customHeight="1" thickBot="1" x14ac:dyDescent="0.25">
      <c r="A69" s="106" t="s">
        <v>52</v>
      </c>
      <c r="B69" s="107" t="s">
        <v>137</v>
      </c>
      <c r="C69" s="67">
        <f t="shared" ref="C69:D69" si="32">SUM(C70:C74)</f>
        <v>510</v>
      </c>
      <c r="D69" s="67">
        <f t="shared" si="32"/>
        <v>170</v>
      </c>
      <c r="E69" s="67">
        <f>SUM(E70:E74)</f>
        <v>340</v>
      </c>
      <c r="F69" s="67">
        <f t="shared" ref="F69:I69" si="33">SUM(F70:F74)</f>
        <v>340</v>
      </c>
      <c r="G69" s="67">
        <f t="shared" si="33"/>
        <v>268</v>
      </c>
      <c r="H69" s="67">
        <f t="shared" si="33"/>
        <v>72</v>
      </c>
      <c r="I69" s="67">
        <f t="shared" si="33"/>
        <v>0</v>
      </c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8"/>
      <c r="Y69" s="6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 ht="24" customHeight="1" thickBot="1" x14ac:dyDescent="0.25">
      <c r="A70" s="116" t="s">
        <v>98</v>
      </c>
      <c r="B70" s="117" t="s">
        <v>14</v>
      </c>
      <c r="C70" s="77">
        <f t="shared" ref="C70:C74" si="34">D70+E70</f>
        <v>55</v>
      </c>
      <c r="D70" s="60">
        <v>7</v>
      </c>
      <c r="E70" s="60">
        <f>SUM(R70:W70)</f>
        <v>48</v>
      </c>
      <c r="F70" s="60">
        <f>E70</f>
        <v>48</v>
      </c>
      <c r="G70" s="60">
        <f>E70</f>
        <v>48</v>
      </c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>
        <v>48</v>
      </c>
      <c r="U70" s="60"/>
      <c r="V70" s="60"/>
      <c r="W70" s="60"/>
      <c r="X70" s="78"/>
      <c r="Y70" s="140" t="s">
        <v>195</v>
      </c>
      <c r="Z70" s="36">
        <v>4</v>
      </c>
      <c r="AA70" s="36"/>
      <c r="AB70" s="36"/>
      <c r="AC70" s="36"/>
      <c r="AD70" s="36"/>
      <c r="AE70" s="36"/>
      <c r="AF70" s="36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 ht="24" customHeight="1" thickBot="1" x14ac:dyDescent="0.25">
      <c r="A71" s="116" t="s">
        <v>99</v>
      </c>
      <c r="B71" s="117" t="s">
        <v>15</v>
      </c>
      <c r="C71" s="77">
        <f t="shared" si="34"/>
        <v>43</v>
      </c>
      <c r="D71" s="60">
        <v>7</v>
      </c>
      <c r="E71" s="60">
        <f t="shared" ref="E71:E74" si="35">SUM(R71:W71)</f>
        <v>36</v>
      </c>
      <c r="F71" s="60">
        <f>E71</f>
        <v>36</v>
      </c>
      <c r="G71" s="60">
        <f t="shared" ref="G71:G74" si="36">E71</f>
        <v>36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>
        <v>20</v>
      </c>
      <c r="V71" s="60">
        <v>16</v>
      </c>
      <c r="W71" s="60"/>
      <c r="X71" s="78" t="s">
        <v>197</v>
      </c>
      <c r="Y71" s="60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 ht="24" customHeight="1" thickBot="1" x14ac:dyDescent="0.25">
      <c r="A72" s="116" t="s">
        <v>100</v>
      </c>
      <c r="B72" s="117" t="s">
        <v>16</v>
      </c>
      <c r="C72" s="77">
        <f t="shared" si="34"/>
        <v>55</v>
      </c>
      <c r="D72" s="60">
        <v>7</v>
      </c>
      <c r="E72" s="60">
        <f t="shared" si="35"/>
        <v>48</v>
      </c>
      <c r="F72" s="60">
        <f>E72</f>
        <v>48</v>
      </c>
      <c r="G72" s="60">
        <f t="shared" si="36"/>
        <v>48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>
        <v>48</v>
      </c>
      <c r="X72" s="78"/>
      <c r="Y72" s="60" t="s">
        <v>193</v>
      </c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 ht="24" customHeight="1" thickBot="1" x14ac:dyDescent="0.25">
      <c r="A73" s="116" t="s">
        <v>101</v>
      </c>
      <c r="B73" s="117" t="s">
        <v>6</v>
      </c>
      <c r="C73" s="77">
        <f t="shared" si="34"/>
        <v>85</v>
      </c>
      <c r="D73" s="60">
        <v>13</v>
      </c>
      <c r="E73" s="60">
        <f t="shared" si="35"/>
        <v>72</v>
      </c>
      <c r="F73" s="60">
        <f>H73</f>
        <v>72</v>
      </c>
      <c r="G73" s="60"/>
      <c r="H73" s="60">
        <f>E73</f>
        <v>72</v>
      </c>
      <c r="I73" s="60"/>
      <c r="J73" s="60"/>
      <c r="K73" s="60"/>
      <c r="L73" s="60"/>
      <c r="M73" s="60"/>
      <c r="N73" s="60"/>
      <c r="O73" s="60"/>
      <c r="P73" s="60"/>
      <c r="Q73" s="60"/>
      <c r="R73" s="79"/>
      <c r="S73" s="79"/>
      <c r="T73" s="60">
        <v>32</v>
      </c>
      <c r="U73" s="60">
        <v>40</v>
      </c>
      <c r="V73" s="60"/>
      <c r="W73" s="60"/>
      <c r="X73" s="78" t="s">
        <v>194</v>
      </c>
      <c r="Y73" s="60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 s="8" customFormat="1" ht="22.5" customHeight="1" thickBot="1" x14ac:dyDescent="0.25">
      <c r="A74" s="116" t="s">
        <v>102</v>
      </c>
      <c r="B74" s="117" t="s">
        <v>10</v>
      </c>
      <c r="C74" s="77">
        <f t="shared" si="34"/>
        <v>272</v>
      </c>
      <c r="D74" s="60">
        <v>136</v>
      </c>
      <c r="E74" s="60">
        <f t="shared" si="35"/>
        <v>136</v>
      </c>
      <c r="F74" s="60">
        <f>E74</f>
        <v>136</v>
      </c>
      <c r="G74" s="60">
        <f t="shared" si="36"/>
        <v>136</v>
      </c>
      <c r="H74" s="60"/>
      <c r="I74" s="60"/>
      <c r="J74" s="60"/>
      <c r="K74" s="60"/>
      <c r="L74" s="60"/>
      <c r="M74" s="80"/>
      <c r="N74" s="60"/>
      <c r="O74" s="60"/>
      <c r="P74" s="60"/>
      <c r="Q74" s="60"/>
      <c r="R74" s="60"/>
      <c r="S74" s="60"/>
      <c r="T74" s="60">
        <v>32</v>
      </c>
      <c r="U74" s="60">
        <v>40</v>
      </c>
      <c r="V74" s="60">
        <v>32</v>
      </c>
      <c r="W74" s="60">
        <v>32</v>
      </c>
      <c r="X74" s="78"/>
      <c r="Y74" s="60" t="s">
        <v>213</v>
      </c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 s="19" customFormat="1" ht="24" customHeight="1" thickBot="1" x14ac:dyDescent="0.25">
      <c r="A75" s="106" t="s">
        <v>53</v>
      </c>
      <c r="B75" s="106" t="s">
        <v>103</v>
      </c>
      <c r="C75" s="55">
        <f t="shared" ref="C75:D75" si="37">C76+C85+C93</f>
        <v>5004</v>
      </c>
      <c r="D75" s="55">
        <f t="shared" si="37"/>
        <v>1622</v>
      </c>
      <c r="E75" s="55">
        <f>E76+E85+E93</f>
        <v>3382</v>
      </c>
      <c r="F75" s="55" t="e">
        <f t="shared" ref="F75:I75" si="38">F76+F85+F93</f>
        <v>#REF!</v>
      </c>
      <c r="G75" s="55">
        <f t="shared" si="38"/>
        <v>956</v>
      </c>
      <c r="H75" s="55">
        <f t="shared" si="38"/>
        <v>1324</v>
      </c>
      <c r="I75" s="55">
        <f t="shared" si="38"/>
        <v>1102</v>
      </c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8"/>
      <c r="Y75" s="67"/>
      <c r="Z75" s="17"/>
      <c r="AA75" s="17"/>
      <c r="AB75" s="17"/>
      <c r="AC75" s="17"/>
      <c r="AD75" s="158" t="s">
        <v>190</v>
      </c>
      <c r="AE75" s="158"/>
      <c r="AF75" s="158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 s="19" customFormat="1" ht="24" customHeight="1" thickBot="1" x14ac:dyDescent="0.25">
      <c r="A76" s="113" t="s">
        <v>54</v>
      </c>
      <c r="B76" s="113" t="s">
        <v>17</v>
      </c>
      <c r="C76" s="81">
        <f t="shared" ref="C76:D76" si="39">SUM(C77:C83)</f>
        <v>1978</v>
      </c>
      <c r="D76" s="81">
        <f t="shared" si="39"/>
        <v>650</v>
      </c>
      <c r="E76" s="81">
        <f>SUM(E77:E83)</f>
        <v>1328</v>
      </c>
      <c r="F76" s="81">
        <f t="shared" ref="F76:I76" si="40">SUM(F77:F83)</f>
        <v>1152</v>
      </c>
      <c r="G76" s="81">
        <f t="shared" si="40"/>
        <v>104</v>
      </c>
      <c r="H76" s="81">
        <f t="shared" si="40"/>
        <v>1224</v>
      </c>
      <c r="I76" s="81">
        <f t="shared" si="40"/>
        <v>0</v>
      </c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63"/>
      <c r="Y76" s="57"/>
      <c r="Z76" s="17"/>
      <c r="AA76" s="17"/>
      <c r="AB76" s="17"/>
      <c r="AC76" s="17"/>
      <c r="AD76" s="40"/>
      <c r="AE76" s="40" t="s">
        <v>191</v>
      </c>
      <c r="AF76" s="40" t="s">
        <v>192</v>
      </c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 s="8" customFormat="1" ht="32.25" customHeight="1" thickBot="1" x14ac:dyDescent="0.25">
      <c r="A77" s="109" t="s">
        <v>55</v>
      </c>
      <c r="B77" s="118" t="s">
        <v>18</v>
      </c>
      <c r="C77" s="54">
        <f t="shared" ref="C77:C81" si="41">D77+E77</f>
        <v>885</v>
      </c>
      <c r="D77" s="60">
        <v>285</v>
      </c>
      <c r="E77" s="60">
        <f>SUM(J77:W77)</f>
        <v>600</v>
      </c>
      <c r="F77" s="60">
        <f t="shared" ref="F77:F80" si="42">H77</f>
        <v>600</v>
      </c>
      <c r="G77" s="60"/>
      <c r="H77" s="60">
        <f t="shared" ref="H77:H80" si="43">E77</f>
        <v>600</v>
      </c>
      <c r="I77" s="54"/>
      <c r="J77" s="54">
        <v>32</v>
      </c>
      <c r="K77" s="54">
        <v>40</v>
      </c>
      <c r="L77" s="54">
        <v>32</v>
      </c>
      <c r="M77" s="54">
        <v>40</v>
      </c>
      <c r="N77" s="60">
        <v>32</v>
      </c>
      <c r="O77" s="60">
        <v>60</v>
      </c>
      <c r="P77" s="60">
        <v>48</v>
      </c>
      <c r="Q77" s="60">
        <v>60</v>
      </c>
      <c r="R77" s="60">
        <v>48</v>
      </c>
      <c r="S77" s="60">
        <v>40</v>
      </c>
      <c r="T77" s="60">
        <v>32</v>
      </c>
      <c r="U77" s="60">
        <v>40</v>
      </c>
      <c r="V77" s="60">
        <v>48</v>
      </c>
      <c r="W77" s="60">
        <v>48</v>
      </c>
      <c r="X77" s="141" t="s">
        <v>206</v>
      </c>
      <c r="Y77" s="54" t="s">
        <v>193</v>
      </c>
      <c r="Z77" s="17"/>
      <c r="AA77" s="17"/>
      <c r="AB77" s="17"/>
      <c r="AC77" s="17"/>
      <c r="AD77" s="40" t="s">
        <v>214</v>
      </c>
      <c r="AE77" s="40">
        <v>263</v>
      </c>
      <c r="AF77" s="40">
        <v>176</v>
      </c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 s="8" customFormat="1" ht="24" customHeight="1" thickBot="1" x14ac:dyDescent="0.25">
      <c r="A78" s="109" t="s">
        <v>56</v>
      </c>
      <c r="B78" s="118" t="s">
        <v>19</v>
      </c>
      <c r="C78" s="54">
        <f t="shared" si="41"/>
        <v>162</v>
      </c>
      <c r="D78" s="60">
        <v>54</v>
      </c>
      <c r="E78" s="60">
        <f t="shared" ref="E78:E80" si="44">SUM(J78:W78)</f>
        <v>108</v>
      </c>
      <c r="F78" s="60">
        <f t="shared" si="42"/>
        <v>108</v>
      </c>
      <c r="G78" s="60"/>
      <c r="H78" s="60">
        <f t="shared" si="43"/>
        <v>108</v>
      </c>
      <c r="I78" s="54"/>
      <c r="J78" s="54"/>
      <c r="K78" s="54"/>
      <c r="L78" s="54"/>
      <c r="M78" s="54"/>
      <c r="N78" s="60">
        <v>16</v>
      </c>
      <c r="O78" s="60">
        <v>20</v>
      </c>
      <c r="P78" s="60">
        <v>32</v>
      </c>
      <c r="Q78" s="60">
        <v>40</v>
      </c>
      <c r="R78" s="60"/>
      <c r="S78" s="60"/>
      <c r="T78" s="60"/>
      <c r="U78" s="60"/>
      <c r="V78" s="60"/>
      <c r="W78" s="60"/>
      <c r="X78" s="64">
        <v>8</v>
      </c>
      <c r="Y78" s="54"/>
      <c r="Z78" s="17"/>
      <c r="AA78" s="17"/>
      <c r="AB78" s="17"/>
      <c r="AC78" s="17"/>
      <c r="AD78" s="40" t="s">
        <v>215</v>
      </c>
      <c r="AE78" s="40">
        <v>37</v>
      </c>
      <c r="AF78" s="40">
        <v>32</v>
      </c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 s="8" customFormat="1" ht="24" customHeight="1" thickBot="1" x14ac:dyDescent="0.25">
      <c r="A79" s="109" t="s">
        <v>57</v>
      </c>
      <c r="B79" s="118" t="s">
        <v>20</v>
      </c>
      <c r="C79" s="54">
        <f t="shared" si="41"/>
        <v>467</v>
      </c>
      <c r="D79" s="60">
        <v>155</v>
      </c>
      <c r="E79" s="60">
        <f t="shared" si="44"/>
        <v>312</v>
      </c>
      <c r="F79" s="60">
        <f t="shared" si="42"/>
        <v>312</v>
      </c>
      <c r="G79" s="60"/>
      <c r="H79" s="60">
        <f t="shared" si="43"/>
        <v>312</v>
      </c>
      <c r="I79" s="54"/>
      <c r="J79" s="54"/>
      <c r="K79" s="54"/>
      <c r="L79" s="54"/>
      <c r="M79" s="54"/>
      <c r="N79" s="60"/>
      <c r="O79" s="60"/>
      <c r="P79" s="60"/>
      <c r="Q79" s="60"/>
      <c r="R79" s="60">
        <v>48</v>
      </c>
      <c r="S79" s="60">
        <v>60</v>
      </c>
      <c r="T79" s="60">
        <v>48</v>
      </c>
      <c r="U79" s="60">
        <v>60</v>
      </c>
      <c r="V79" s="60">
        <v>48</v>
      </c>
      <c r="W79" s="60">
        <v>48</v>
      </c>
      <c r="X79" s="64" t="s">
        <v>221</v>
      </c>
      <c r="Y79" s="54" t="s">
        <v>220</v>
      </c>
      <c r="Z79" s="17"/>
      <c r="AA79" s="17"/>
      <c r="AB79" s="17"/>
      <c r="AC79" s="17"/>
      <c r="AD79" s="40" t="s">
        <v>216</v>
      </c>
      <c r="AE79" s="40">
        <v>150</v>
      </c>
      <c r="AF79" s="40">
        <v>92</v>
      </c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 s="8" customFormat="1" ht="24" customHeight="1" thickBot="1" x14ac:dyDescent="0.25">
      <c r="A80" s="109" t="s">
        <v>58</v>
      </c>
      <c r="B80" s="118" t="s">
        <v>21</v>
      </c>
      <c r="C80" s="54">
        <f t="shared" si="41"/>
        <v>99</v>
      </c>
      <c r="D80" s="60">
        <v>35</v>
      </c>
      <c r="E80" s="60">
        <f t="shared" si="44"/>
        <v>64</v>
      </c>
      <c r="F80" s="60">
        <f t="shared" si="42"/>
        <v>64</v>
      </c>
      <c r="G80" s="60"/>
      <c r="H80" s="60">
        <f t="shared" si="43"/>
        <v>64</v>
      </c>
      <c r="I80" s="54"/>
      <c r="J80" s="54"/>
      <c r="K80" s="54"/>
      <c r="L80" s="54"/>
      <c r="M80" s="54"/>
      <c r="N80" s="60"/>
      <c r="O80" s="60"/>
      <c r="P80" s="60"/>
      <c r="Q80" s="60"/>
      <c r="R80" s="60"/>
      <c r="S80" s="60"/>
      <c r="T80" s="60"/>
      <c r="U80" s="60"/>
      <c r="V80" s="60">
        <v>32</v>
      </c>
      <c r="W80" s="60">
        <v>32</v>
      </c>
      <c r="X80" s="54"/>
      <c r="Y80" s="54" t="s">
        <v>193</v>
      </c>
      <c r="Z80" s="17"/>
      <c r="AA80" s="17"/>
      <c r="AB80" s="17"/>
      <c r="AC80" s="17"/>
      <c r="AD80" s="40"/>
      <c r="AE80" s="40">
        <f>SUM(AE77:AE79)</f>
        <v>450</v>
      </c>
      <c r="AF80" s="40">
        <f>SUM(AF77:AF79)</f>
        <v>300</v>
      </c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 s="8" customFormat="1" ht="24" customHeight="1" thickBot="1" x14ac:dyDescent="0.25">
      <c r="A81" s="109" t="s">
        <v>59</v>
      </c>
      <c r="B81" s="118" t="s">
        <v>22</v>
      </c>
      <c r="C81" s="54">
        <f t="shared" si="41"/>
        <v>102</v>
      </c>
      <c r="D81" s="60">
        <v>34</v>
      </c>
      <c r="E81" s="60">
        <f>SUM(J81:W81)</f>
        <v>68</v>
      </c>
      <c r="F81" s="60">
        <f>E81</f>
        <v>68</v>
      </c>
      <c r="G81" s="60">
        <f>E81</f>
        <v>68</v>
      </c>
      <c r="H81" s="60"/>
      <c r="I81" s="54"/>
      <c r="J81" s="54"/>
      <c r="K81" s="54"/>
      <c r="L81" s="54"/>
      <c r="M81" s="54"/>
      <c r="N81" s="60"/>
      <c r="O81" s="60"/>
      <c r="P81" s="60"/>
      <c r="Q81" s="60"/>
      <c r="R81" s="60"/>
      <c r="S81" s="60"/>
      <c r="T81" s="60"/>
      <c r="U81" s="60">
        <v>20</v>
      </c>
      <c r="V81" s="60">
        <v>32</v>
      </c>
      <c r="W81" s="60">
        <v>16</v>
      </c>
      <c r="X81" s="64"/>
      <c r="Y81" s="54" t="s">
        <v>193</v>
      </c>
      <c r="Z81" s="17"/>
      <c r="AA81" s="17"/>
      <c r="AB81" s="17"/>
      <c r="AC81" s="17"/>
      <c r="AD81" s="18"/>
      <c r="AE81" s="18"/>
      <c r="AF81" s="18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 s="8" customFormat="1" ht="24" customHeight="1" thickBot="1" x14ac:dyDescent="0.25">
      <c r="A82" s="109" t="s">
        <v>60</v>
      </c>
      <c r="B82" s="117" t="s">
        <v>79</v>
      </c>
      <c r="C82" s="59">
        <f>D82+E82</f>
        <v>210</v>
      </c>
      <c r="D82" s="77">
        <v>70</v>
      </c>
      <c r="E82" s="77">
        <f>SUM(J82:W82)</f>
        <v>140</v>
      </c>
      <c r="F82" s="77"/>
      <c r="G82" s="77"/>
      <c r="H82" s="77">
        <f>E82</f>
        <v>140</v>
      </c>
      <c r="I82" s="84"/>
      <c r="J82" s="84"/>
      <c r="K82" s="84"/>
      <c r="L82" s="84">
        <v>16</v>
      </c>
      <c r="M82" s="84">
        <v>20</v>
      </c>
      <c r="N82" s="85">
        <v>16</v>
      </c>
      <c r="O82" s="85">
        <v>20</v>
      </c>
      <c r="P82" s="85">
        <v>16</v>
      </c>
      <c r="Q82" s="85">
        <v>20</v>
      </c>
      <c r="R82" s="85"/>
      <c r="S82" s="85"/>
      <c r="T82" s="85"/>
      <c r="U82" s="85"/>
      <c r="V82" s="85">
        <v>16</v>
      </c>
      <c r="W82" s="85">
        <v>16</v>
      </c>
      <c r="X82" s="86"/>
      <c r="Y82" s="53" t="s">
        <v>222</v>
      </c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 s="19" customFormat="1" ht="24" customHeight="1" thickBot="1" x14ac:dyDescent="0.25">
      <c r="A83" s="109" t="s">
        <v>198</v>
      </c>
      <c r="B83" s="117" t="s">
        <v>81</v>
      </c>
      <c r="C83" s="59">
        <f t="shared" ref="C83" si="45">D83+E83</f>
        <v>53</v>
      </c>
      <c r="D83" s="77">
        <v>17</v>
      </c>
      <c r="E83" s="77">
        <f>SUM(J83:W83)</f>
        <v>36</v>
      </c>
      <c r="F83" s="77"/>
      <c r="G83" s="77">
        <f>E83</f>
        <v>36</v>
      </c>
      <c r="H83" s="77"/>
      <c r="I83" s="84"/>
      <c r="J83" s="84">
        <v>16</v>
      </c>
      <c r="K83" s="84">
        <v>20</v>
      </c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6"/>
      <c r="Y83" s="84">
        <v>5</v>
      </c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 s="19" customFormat="1" ht="24" customHeight="1" thickBot="1" x14ac:dyDescent="0.25">
      <c r="A84" s="113" t="s">
        <v>61</v>
      </c>
      <c r="B84" s="113" t="s">
        <v>200</v>
      </c>
      <c r="C84" s="87">
        <f t="shared" ref="C84:D84" si="46">C85+C93</f>
        <v>3026</v>
      </c>
      <c r="D84" s="87">
        <f t="shared" si="46"/>
        <v>972</v>
      </c>
      <c r="E84" s="87">
        <f>E85+E93</f>
        <v>2054</v>
      </c>
      <c r="F84" s="87" t="e">
        <f t="shared" ref="F84:I84" si="47">F85+F93</f>
        <v>#REF!</v>
      </c>
      <c r="G84" s="87">
        <f t="shared" si="47"/>
        <v>852</v>
      </c>
      <c r="H84" s="87">
        <f t="shared" si="47"/>
        <v>100</v>
      </c>
      <c r="I84" s="87">
        <f t="shared" si="47"/>
        <v>1102</v>
      </c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 s="19" customFormat="1" ht="28.5" customHeight="1" thickBot="1" x14ac:dyDescent="0.25">
      <c r="A85" s="113" t="s">
        <v>62</v>
      </c>
      <c r="B85" s="113" t="s">
        <v>179</v>
      </c>
      <c r="C85" s="62">
        <f t="shared" ref="C85:D85" si="48">SUM(C86:C89)</f>
        <v>2784</v>
      </c>
      <c r="D85" s="62">
        <f t="shared" si="48"/>
        <v>898</v>
      </c>
      <c r="E85" s="62">
        <f>SUM(E86:E89)</f>
        <v>1886</v>
      </c>
      <c r="F85" s="62" t="e">
        <f t="shared" ref="F85:I85" si="49">SUM(F86:F89)</f>
        <v>#REF!</v>
      </c>
      <c r="G85" s="62">
        <f t="shared" si="49"/>
        <v>784</v>
      </c>
      <c r="H85" s="62">
        <f t="shared" si="49"/>
        <v>0</v>
      </c>
      <c r="I85" s="62">
        <f t="shared" si="49"/>
        <v>1102</v>
      </c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63" t="s">
        <v>207</v>
      </c>
      <c r="Y85" s="57"/>
      <c r="Z85" s="17"/>
      <c r="AA85" s="17"/>
      <c r="AB85" s="17"/>
      <c r="AC85" s="17"/>
      <c r="AD85" s="39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 s="8" customFormat="1" ht="24" customHeight="1" thickBot="1" x14ac:dyDescent="0.25">
      <c r="A86" s="118" t="s">
        <v>63</v>
      </c>
      <c r="B86" s="118" t="s">
        <v>180</v>
      </c>
      <c r="C86" s="59">
        <f>D86+E86</f>
        <v>608</v>
      </c>
      <c r="D86" s="77">
        <v>188</v>
      </c>
      <c r="E86" s="59">
        <f>SUM(J86:W86)</f>
        <v>420</v>
      </c>
      <c r="F86" s="59" t="e">
        <f>#REF!*#REF!+#REF!*#REF!+#REF!*#REF!+#REF!*#REF!+#REF!*#REF!+#REF!*#REF!+#REF!*#REF!+#REF!*#REF!+J86*J22+K86*K22+L86*L22+M86*M22+N86*N22+O86*O22+P86*P22+Q86*Q22+R86*R22+S86*S22+T86*T25+U86*U25+V86*V25+W86*W25</f>
        <v>#REF!</v>
      </c>
      <c r="G86" s="59"/>
      <c r="H86" s="59"/>
      <c r="I86" s="59">
        <f>E86</f>
        <v>420</v>
      </c>
      <c r="J86" s="84"/>
      <c r="K86" s="84"/>
      <c r="L86" s="84"/>
      <c r="M86" s="84"/>
      <c r="N86" s="84">
        <v>32</v>
      </c>
      <c r="O86" s="84">
        <v>40</v>
      </c>
      <c r="P86" s="84">
        <v>32</v>
      </c>
      <c r="Q86" s="84">
        <v>40</v>
      </c>
      <c r="R86" s="84">
        <v>48</v>
      </c>
      <c r="S86" s="84">
        <v>60</v>
      </c>
      <c r="T86" s="85">
        <v>32</v>
      </c>
      <c r="U86" s="85">
        <v>40</v>
      </c>
      <c r="V86" s="85">
        <v>48</v>
      </c>
      <c r="W86" s="85">
        <v>48</v>
      </c>
      <c r="X86" s="64" t="s">
        <v>194</v>
      </c>
      <c r="Y86" s="65" t="s">
        <v>223</v>
      </c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 s="8" customFormat="1" ht="24" customHeight="1" thickBot="1" x14ac:dyDescent="0.25">
      <c r="A87" s="118" t="s">
        <v>64</v>
      </c>
      <c r="B87" s="118" t="s">
        <v>181</v>
      </c>
      <c r="C87" s="59">
        <f>D87+E87</f>
        <v>736</v>
      </c>
      <c r="D87" s="77">
        <v>240</v>
      </c>
      <c r="E87" s="59">
        <f>SUM(J87:W87)</f>
        <v>496</v>
      </c>
      <c r="F87" s="59" t="e">
        <f>#REF!*#REF!+#REF!*#REF!+#REF!*#REF!+#REF!*#REF!+#REF!*#REF!+#REF!*#REF!+#REF!*#REF!+#REF!*#REF!+J87*J22+K87*K22+L87*L22+M87*M22+N87*N22+O87*O22+P87*P22+Q87*Q22+R87*R22+S87*S22+T87*T25+U87*U25+V87*V25+W87*W25</f>
        <v>#REF!</v>
      </c>
      <c r="G87" s="59"/>
      <c r="H87" s="59"/>
      <c r="I87" s="59">
        <f>E87</f>
        <v>496</v>
      </c>
      <c r="J87" s="84">
        <v>32</v>
      </c>
      <c r="K87" s="84">
        <v>40</v>
      </c>
      <c r="L87" s="85">
        <v>32</v>
      </c>
      <c r="M87" s="85">
        <v>40</v>
      </c>
      <c r="N87" s="85">
        <v>32</v>
      </c>
      <c r="O87" s="84">
        <v>40</v>
      </c>
      <c r="P87" s="84">
        <v>32</v>
      </c>
      <c r="Q87" s="84">
        <v>40</v>
      </c>
      <c r="R87" s="84">
        <v>32</v>
      </c>
      <c r="S87" s="84">
        <v>40</v>
      </c>
      <c r="T87" s="85">
        <v>32</v>
      </c>
      <c r="U87" s="85">
        <v>40</v>
      </c>
      <c r="V87" s="85">
        <v>32</v>
      </c>
      <c r="W87" s="85">
        <v>32</v>
      </c>
      <c r="X87" s="64" t="s">
        <v>194</v>
      </c>
      <c r="Y87" s="83" t="s">
        <v>208</v>
      </c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 ht="24" customHeight="1" thickBot="1" x14ac:dyDescent="0.3">
      <c r="A88" s="118" t="s">
        <v>65</v>
      </c>
      <c r="B88" s="118" t="s">
        <v>182</v>
      </c>
      <c r="C88" s="59">
        <f t="shared" ref="C88:C91" si="50">D88+E88</f>
        <v>271</v>
      </c>
      <c r="D88" s="77">
        <v>85</v>
      </c>
      <c r="E88" s="59">
        <f t="shared" ref="E88:E91" si="51">SUM(J88:W88)</f>
        <v>186</v>
      </c>
      <c r="F88" s="58" t="e">
        <f>#REF!*#REF!+#REF!*#REF!+#REF!*#REF!+#REF!*#REF!+#REF!*#REF!+#REF!*#REF!+#REF!*#REF!+#REF!*#REF!+J88*J22+K88*K22+L88*L22+M88*M22+N88*N22+O88*O22+P88*P22+Q88*Q22+R88*R22+S88*S22+T88*T25+U88*U25+V88*V25+W88*W25</f>
        <v>#REF!</v>
      </c>
      <c r="G88" s="58"/>
      <c r="H88" s="58"/>
      <c r="I88" s="58">
        <f>E88</f>
        <v>186</v>
      </c>
      <c r="J88" s="84">
        <v>16</v>
      </c>
      <c r="K88" s="84">
        <v>20</v>
      </c>
      <c r="L88" s="84"/>
      <c r="M88" s="84"/>
      <c r="N88" s="84"/>
      <c r="O88" s="84"/>
      <c r="P88" s="84"/>
      <c r="Q88" s="84"/>
      <c r="R88" s="84">
        <v>16</v>
      </c>
      <c r="S88" s="84">
        <v>20</v>
      </c>
      <c r="T88" s="85">
        <v>16</v>
      </c>
      <c r="U88" s="85">
        <v>20</v>
      </c>
      <c r="V88" s="85">
        <v>32</v>
      </c>
      <c r="W88" s="85">
        <v>46</v>
      </c>
      <c r="X88" s="61" t="s">
        <v>194</v>
      </c>
      <c r="Y88" s="53">
        <v>5</v>
      </c>
      <c r="Z88" s="17"/>
      <c r="AA88" s="17"/>
      <c r="AB88" s="17"/>
      <c r="AC88" s="17"/>
      <c r="AD88" s="17"/>
      <c r="AE88" s="17"/>
      <c r="AF88" s="41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 ht="34.5" customHeight="1" thickBot="1" x14ac:dyDescent="0.25">
      <c r="A89" s="118" t="s">
        <v>78</v>
      </c>
      <c r="B89" s="118" t="s">
        <v>183</v>
      </c>
      <c r="C89" s="59">
        <f t="shared" si="50"/>
        <v>1169</v>
      </c>
      <c r="D89" s="142">
        <v>385</v>
      </c>
      <c r="E89" s="77">
        <f t="shared" si="51"/>
        <v>784</v>
      </c>
      <c r="F89" s="77" t="e">
        <f>#REF!*#REF!+#REF!*#REF!+#REF!*#REF!+#REF!*#REF!+#REF!*#REF!+#REF!*#REF!+#REF!*#REF!+#REF!*#REF!+J89*J22+K89*K22+L89*L22+M89*M22+N89*N22+O89*O22+P89*P22+Q89*Q22+R89*R22+S89*S22+T89*T25+U89*U25+V89*V25+W89*W25</f>
        <v>#REF!</v>
      </c>
      <c r="G89" s="77">
        <f>E89</f>
        <v>784</v>
      </c>
      <c r="H89" s="77"/>
      <c r="I89" s="77"/>
      <c r="J89" s="85">
        <v>64</v>
      </c>
      <c r="K89" s="85">
        <v>80</v>
      </c>
      <c r="L89" s="85">
        <v>64</v>
      </c>
      <c r="M89" s="85">
        <v>80</v>
      </c>
      <c r="N89" s="85">
        <v>64</v>
      </c>
      <c r="O89" s="85">
        <v>80</v>
      </c>
      <c r="P89" s="85">
        <v>64</v>
      </c>
      <c r="Q89" s="85">
        <v>80</v>
      </c>
      <c r="R89" s="85">
        <v>32</v>
      </c>
      <c r="S89" s="85">
        <v>40</v>
      </c>
      <c r="T89" s="85">
        <v>32</v>
      </c>
      <c r="U89" s="85">
        <v>40</v>
      </c>
      <c r="V89" s="85">
        <v>32</v>
      </c>
      <c r="W89" s="85">
        <v>32</v>
      </c>
      <c r="X89" s="61" t="s">
        <v>195</v>
      </c>
      <c r="Y89" s="83" t="s">
        <v>196</v>
      </c>
      <c r="Z89" s="17"/>
      <c r="AA89" s="17"/>
      <c r="AB89" s="17"/>
      <c r="AC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 s="136" customFormat="1" ht="27" customHeight="1" thickBot="1" x14ac:dyDescent="0.25">
      <c r="A90" s="130" t="s">
        <v>186</v>
      </c>
      <c r="B90" s="130" t="s">
        <v>185</v>
      </c>
      <c r="C90" s="131">
        <f t="shared" si="50"/>
        <v>756</v>
      </c>
      <c r="D90" s="77">
        <v>186</v>
      </c>
      <c r="E90" s="131">
        <f t="shared" si="51"/>
        <v>570</v>
      </c>
      <c r="F90" s="131"/>
      <c r="G90" s="131">
        <f>E90</f>
        <v>570</v>
      </c>
      <c r="H90" s="131"/>
      <c r="I90" s="133"/>
      <c r="J90" s="133">
        <v>64</v>
      </c>
      <c r="K90" s="133">
        <v>80</v>
      </c>
      <c r="L90" s="133">
        <v>32</v>
      </c>
      <c r="M90" s="133">
        <v>40</v>
      </c>
      <c r="N90" s="133">
        <v>32</v>
      </c>
      <c r="O90" s="133">
        <v>40</v>
      </c>
      <c r="P90" s="133">
        <v>32</v>
      </c>
      <c r="Q90" s="133">
        <v>40</v>
      </c>
      <c r="R90" s="133">
        <v>32</v>
      </c>
      <c r="S90" s="133">
        <v>40</v>
      </c>
      <c r="T90" s="133">
        <v>32</v>
      </c>
      <c r="U90" s="133">
        <v>40</v>
      </c>
      <c r="V90" s="133">
        <v>32</v>
      </c>
      <c r="W90" s="132">
        <v>34</v>
      </c>
      <c r="X90" s="134"/>
      <c r="Y90" s="132">
        <v>8</v>
      </c>
      <c r="Z90" s="135"/>
      <c r="AA90" s="135"/>
      <c r="AB90" s="135"/>
      <c r="AC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</row>
    <row r="91" spans="1:42" s="136" customFormat="1" ht="27" customHeight="1" thickBot="1" x14ac:dyDescent="0.25">
      <c r="A91" s="130" t="s">
        <v>187</v>
      </c>
      <c r="B91" s="130" t="s">
        <v>188</v>
      </c>
      <c r="C91" s="131">
        <f t="shared" si="50"/>
        <v>195</v>
      </c>
      <c r="D91" s="77">
        <v>55</v>
      </c>
      <c r="E91" s="131">
        <f t="shared" si="51"/>
        <v>140</v>
      </c>
      <c r="F91" s="131"/>
      <c r="G91" s="131"/>
      <c r="H91" s="131">
        <f>E91</f>
        <v>140</v>
      </c>
      <c r="I91" s="133"/>
      <c r="J91" s="133"/>
      <c r="K91" s="133"/>
      <c r="L91" s="133"/>
      <c r="M91" s="133"/>
      <c r="N91" s="133"/>
      <c r="O91" s="133"/>
      <c r="P91" s="133"/>
      <c r="Q91" s="133"/>
      <c r="R91" s="133">
        <v>32</v>
      </c>
      <c r="S91" s="133">
        <v>40</v>
      </c>
      <c r="T91" s="133">
        <v>16</v>
      </c>
      <c r="U91" s="133">
        <v>20</v>
      </c>
      <c r="V91" s="133">
        <v>16</v>
      </c>
      <c r="W91" s="133">
        <v>16</v>
      </c>
      <c r="X91" s="134"/>
      <c r="Y91" s="132"/>
      <c r="Z91" s="135"/>
      <c r="AA91" s="137"/>
      <c r="AB91" s="135"/>
      <c r="AC91" s="135"/>
      <c r="AE91" s="135"/>
      <c r="AF91" s="135"/>
      <c r="AG91" s="135"/>
      <c r="AH91" s="135"/>
      <c r="AI91" s="135"/>
      <c r="AJ91" s="135"/>
      <c r="AK91" s="135"/>
      <c r="AL91" s="135"/>
      <c r="AM91" s="135"/>
      <c r="AN91" s="135"/>
      <c r="AO91" s="135"/>
      <c r="AP91" s="135"/>
    </row>
    <row r="92" spans="1:42" s="33" customFormat="1" ht="23.25" customHeight="1" thickBot="1" x14ac:dyDescent="0.25">
      <c r="A92" s="111" t="s">
        <v>107</v>
      </c>
      <c r="B92" s="112" t="s">
        <v>23</v>
      </c>
      <c r="C92" s="88" t="s">
        <v>138</v>
      </c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9"/>
      <c r="Y92" s="53" t="s">
        <v>197</v>
      </c>
    </row>
    <row r="93" spans="1:42" s="19" customFormat="1" ht="24" customHeight="1" thickBot="1" x14ac:dyDescent="0.25">
      <c r="A93" s="113" t="s">
        <v>66</v>
      </c>
      <c r="B93" s="114" t="s">
        <v>26</v>
      </c>
      <c r="C93" s="62">
        <f t="shared" ref="C93:D93" si="52">SUM(C94:C95)</f>
        <v>242</v>
      </c>
      <c r="D93" s="142">
        <f t="shared" si="52"/>
        <v>74</v>
      </c>
      <c r="E93" s="62">
        <f>SUM(E94:E95)</f>
        <v>168</v>
      </c>
      <c r="F93" s="62">
        <f t="shared" ref="F93:I93" si="53">SUM(F94:F95)</f>
        <v>0</v>
      </c>
      <c r="G93" s="62">
        <f t="shared" si="53"/>
        <v>68</v>
      </c>
      <c r="H93" s="62">
        <f t="shared" si="53"/>
        <v>100</v>
      </c>
      <c r="I93" s="62">
        <f t="shared" si="53"/>
        <v>0</v>
      </c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63" t="s">
        <v>207</v>
      </c>
      <c r="Y93" s="5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 ht="25.5" customHeight="1" thickBot="1" x14ac:dyDescent="0.25">
      <c r="A94" s="111" t="s">
        <v>67</v>
      </c>
      <c r="B94" s="112" t="s">
        <v>184</v>
      </c>
      <c r="C94" s="59">
        <f t="shared" ref="C94:C96" si="54">D94+E94</f>
        <v>102</v>
      </c>
      <c r="D94" s="77">
        <v>34</v>
      </c>
      <c r="E94" s="59">
        <f>SUM(J94:W94)</f>
        <v>68</v>
      </c>
      <c r="F94" s="90">
        <f>SUM(F98:F98)</f>
        <v>0</v>
      </c>
      <c r="G94" s="58">
        <f>E94</f>
        <v>68</v>
      </c>
      <c r="H94" s="58"/>
      <c r="I94" s="84"/>
      <c r="J94" s="84"/>
      <c r="K94" s="84"/>
      <c r="L94" s="84"/>
      <c r="M94" s="84"/>
      <c r="N94" s="84"/>
      <c r="O94" s="84"/>
      <c r="P94" s="84"/>
      <c r="Q94" s="84"/>
      <c r="R94" s="85"/>
      <c r="S94" s="85"/>
      <c r="T94" s="85">
        <v>16</v>
      </c>
      <c r="U94" s="85">
        <v>20</v>
      </c>
      <c r="V94" s="85">
        <v>16</v>
      </c>
      <c r="W94" s="85">
        <v>16</v>
      </c>
      <c r="X94" s="61"/>
      <c r="Y94" s="53" t="s">
        <v>194</v>
      </c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 ht="34.5" customHeight="1" thickBot="1" x14ac:dyDescent="0.25">
      <c r="A95" s="111" t="s">
        <v>104</v>
      </c>
      <c r="B95" s="112" t="s">
        <v>105</v>
      </c>
      <c r="C95" s="59">
        <f t="shared" si="54"/>
        <v>140</v>
      </c>
      <c r="D95" s="77">
        <v>40</v>
      </c>
      <c r="E95" s="59">
        <f>SUM(J95:W95)</f>
        <v>100</v>
      </c>
      <c r="F95" s="90"/>
      <c r="G95" s="58"/>
      <c r="H95" s="58">
        <f>E95</f>
        <v>100</v>
      </c>
      <c r="I95" s="84"/>
      <c r="J95" s="84"/>
      <c r="K95" s="84"/>
      <c r="L95" s="84"/>
      <c r="M95" s="84"/>
      <c r="N95" s="84"/>
      <c r="O95" s="84"/>
      <c r="P95" s="84"/>
      <c r="Q95" s="84"/>
      <c r="R95" s="85"/>
      <c r="S95" s="85"/>
      <c r="T95" s="85">
        <v>16</v>
      </c>
      <c r="U95" s="85">
        <v>20</v>
      </c>
      <c r="V95" s="85">
        <v>32</v>
      </c>
      <c r="W95" s="85">
        <v>32</v>
      </c>
      <c r="X95" s="61"/>
      <c r="Y95" s="53" t="s">
        <v>194</v>
      </c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 s="136" customFormat="1" ht="24" customHeight="1" thickBot="1" x14ac:dyDescent="0.25">
      <c r="A96" s="129" t="s">
        <v>189</v>
      </c>
      <c r="B96" s="130" t="s">
        <v>40</v>
      </c>
      <c r="C96" s="131">
        <f t="shared" si="54"/>
        <v>129</v>
      </c>
      <c r="D96" s="131">
        <v>29</v>
      </c>
      <c r="E96" s="132">
        <f>SUM(J96:W96)</f>
        <v>100</v>
      </c>
      <c r="F96" s="132" t="e">
        <f>#REF!*#REF!+#REF!*#REF!+#REF!*#REF!+#REF!*#REF!+J96*J22+K96*K22+L96*L22+M96*M22+N96*N22+O96*O22+P96*P22+Q96*Q22+R96*R22+S96*S22+T96*T25+U96*U25+V96*V25+W96*W25</f>
        <v>#REF!</v>
      </c>
      <c r="G96" s="132"/>
      <c r="H96" s="132"/>
      <c r="I96" s="132">
        <f>E96</f>
        <v>100</v>
      </c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>
        <v>16</v>
      </c>
      <c r="U96" s="133">
        <v>20</v>
      </c>
      <c r="V96" s="133">
        <v>32</v>
      </c>
      <c r="W96" s="133">
        <v>32</v>
      </c>
      <c r="X96" s="134"/>
      <c r="Y96" s="132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/>
      <c r="AJ96" s="135"/>
      <c r="AK96" s="135"/>
      <c r="AL96" s="135"/>
      <c r="AM96" s="135"/>
      <c r="AN96" s="135"/>
      <c r="AO96" s="135"/>
      <c r="AP96" s="135"/>
    </row>
    <row r="97" spans="1:42" s="33" customFormat="1" ht="17.25" customHeight="1" thickBot="1" x14ac:dyDescent="0.25">
      <c r="A97" s="111" t="s">
        <v>108</v>
      </c>
      <c r="B97" s="112" t="s">
        <v>42</v>
      </c>
      <c r="C97" s="91" t="s">
        <v>46</v>
      </c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89"/>
      <c r="Y97" s="53" t="s">
        <v>194</v>
      </c>
    </row>
    <row r="98" spans="1:42" ht="24" hidden="1" customHeight="1" thickBot="1" x14ac:dyDescent="0.25">
      <c r="A98" s="116"/>
      <c r="B98" s="117"/>
      <c r="C98" s="77"/>
      <c r="D98" s="77"/>
      <c r="E98" s="77"/>
      <c r="F98" s="77"/>
      <c r="G98" s="77"/>
      <c r="H98" s="77"/>
      <c r="I98" s="58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61"/>
      <c r="Y98" s="53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 s="19" customFormat="1" ht="24" customHeight="1" thickBot="1" x14ac:dyDescent="0.25">
      <c r="A99" s="119"/>
      <c r="B99" s="120" t="s">
        <v>106</v>
      </c>
      <c r="C99" s="92">
        <f>C68+C51+C27+C90+C91+C96</f>
        <v>13328</v>
      </c>
      <c r="D99" s="92">
        <f t="shared" ref="D99:I99" si="55">D68+D51+D27+D90+D91+D96</f>
        <v>3832</v>
      </c>
      <c r="E99" s="92">
        <f t="shared" si="55"/>
        <v>9496</v>
      </c>
      <c r="F99" s="92" t="e">
        <f t="shared" si="55"/>
        <v>#REF!</v>
      </c>
      <c r="G99" s="62">
        <f t="shared" si="55"/>
        <v>6330</v>
      </c>
      <c r="H99" s="62">
        <f t="shared" si="55"/>
        <v>1964</v>
      </c>
      <c r="I99" s="62">
        <f t="shared" si="55"/>
        <v>1202</v>
      </c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63"/>
      <c r="Y99" s="5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 s="15" customFormat="1" ht="32.25" customHeight="1" thickBot="1" x14ac:dyDescent="0.25">
      <c r="A100" s="121" t="s">
        <v>68</v>
      </c>
      <c r="B100" s="121" t="s">
        <v>41</v>
      </c>
      <c r="C100" s="11" t="s">
        <v>115</v>
      </c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</row>
    <row r="101" spans="1:42" s="15" customFormat="1" ht="27" customHeight="1" thickBot="1" x14ac:dyDescent="0.25">
      <c r="A101" s="111" t="s">
        <v>107</v>
      </c>
      <c r="B101" s="112" t="s">
        <v>23</v>
      </c>
      <c r="C101" s="43" t="s">
        <v>146</v>
      </c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5"/>
      <c r="AL101" s="25"/>
      <c r="AM101" s="25"/>
      <c r="AN101" s="25"/>
      <c r="AO101" s="25"/>
      <c r="AP101" s="25"/>
    </row>
    <row r="102" spans="1:42" s="33" customFormat="1" ht="27.75" customHeight="1" thickBot="1" x14ac:dyDescent="0.25">
      <c r="A102" s="111" t="s">
        <v>108</v>
      </c>
      <c r="B102" s="112" t="s">
        <v>42</v>
      </c>
      <c r="C102" s="43" t="s">
        <v>46</v>
      </c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</row>
    <row r="103" spans="1:42" ht="27.75" customHeight="1" thickBot="1" x14ac:dyDescent="0.25">
      <c r="A103" s="122" t="s">
        <v>109</v>
      </c>
      <c r="B103" s="121" t="s">
        <v>47</v>
      </c>
      <c r="C103" s="126" t="s">
        <v>46</v>
      </c>
      <c r="D103" s="31"/>
      <c r="E103" s="100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59" t="s">
        <v>143</v>
      </c>
      <c r="Y103" s="160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 ht="28.5" customHeight="1" thickBot="1" x14ac:dyDescent="0.25">
      <c r="A104" s="122" t="s">
        <v>69</v>
      </c>
      <c r="B104" s="121" t="s">
        <v>24</v>
      </c>
      <c r="C104" s="126" t="s">
        <v>202</v>
      </c>
      <c r="D104" s="31"/>
      <c r="E104" s="155" t="s">
        <v>80</v>
      </c>
      <c r="F104" s="102"/>
      <c r="G104" s="146" t="s">
        <v>139</v>
      </c>
      <c r="H104" s="147"/>
      <c r="I104" s="148"/>
      <c r="J104" s="102">
        <f t="shared" ref="J104:W104" si="56">SUM(J29:J98)-J105</f>
        <v>512</v>
      </c>
      <c r="K104" s="102">
        <f t="shared" si="56"/>
        <v>640</v>
      </c>
      <c r="L104" s="102">
        <f t="shared" si="56"/>
        <v>544</v>
      </c>
      <c r="M104" s="102">
        <f t="shared" si="56"/>
        <v>680</v>
      </c>
      <c r="N104" s="102">
        <f t="shared" si="56"/>
        <v>560</v>
      </c>
      <c r="O104" s="102">
        <f t="shared" si="56"/>
        <v>720</v>
      </c>
      <c r="P104" s="102">
        <f t="shared" si="56"/>
        <v>592</v>
      </c>
      <c r="Q104" s="102">
        <f t="shared" si="56"/>
        <v>760</v>
      </c>
      <c r="R104" s="102">
        <f t="shared" si="56"/>
        <v>576</v>
      </c>
      <c r="S104" s="102">
        <f t="shared" si="56"/>
        <v>720</v>
      </c>
      <c r="T104" s="102">
        <f t="shared" si="56"/>
        <v>576</v>
      </c>
      <c r="U104" s="102">
        <f t="shared" si="56"/>
        <v>720</v>
      </c>
      <c r="V104" s="102">
        <f t="shared" si="56"/>
        <v>528</v>
      </c>
      <c r="W104" s="102">
        <f t="shared" si="56"/>
        <v>558</v>
      </c>
      <c r="X104" s="146">
        <f>SUM(J104:W104)</f>
        <v>8686</v>
      </c>
      <c r="Y104" s="148"/>
      <c r="Z104" s="39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 ht="30.75" customHeight="1" thickBot="1" x14ac:dyDescent="0.25">
      <c r="A105" s="122" t="s">
        <v>110</v>
      </c>
      <c r="B105" s="121" t="s">
        <v>43</v>
      </c>
      <c r="C105" s="126" t="s">
        <v>48</v>
      </c>
      <c r="D105" s="31"/>
      <c r="E105" s="156"/>
      <c r="F105" s="103"/>
      <c r="G105" s="146" t="s">
        <v>140</v>
      </c>
      <c r="H105" s="147"/>
      <c r="I105" s="148"/>
      <c r="J105" s="53">
        <f t="shared" ref="J105:W105" si="57">J96+J91+J90</f>
        <v>64</v>
      </c>
      <c r="K105" s="53">
        <f t="shared" si="57"/>
        <v>80</v>
      </c>
      <c r="L105" s="53">
        <f t="shared" si="57"/>
        <v>32</v>
      </c>
      <c r="M105" s="53">
        <f t="shared" si="57"/>
        <v>40</v>
      </c>
      <c r="N105" s="53">
        <f t="shared" si="57"/>
        <v>32</v>
      </c>
      <c r="O105" s="53">
        <f t="shared" si="57"/>
        <v>40</v>
      </c>
      <c r="P105" s="53">
        <f t="shared" si="57"/>
        <v>32</v>
      </c>
      <c r="Q105" s="53">
        <f t="shared" si="57"/>
        <v>40</v>
      </c>
      <c r="R105" s="53">
        <f t="shared" si="57"/>
        <v>64</v>
      </c>
      <c r="S105" s="53">
        <f t="shared" si="57"/>
        <v>80</v>
      </c>
      <c r="T105" s="53">
        <f t="shared" si="57"/>
        <v>64</v>
      </c>
      <c r="U105" s="53">
        <f t="shared" si="57"/>
        <v>80</v>
      </c>
      <c r="V105" s="53">
        <f t="shared" si="57"/>
        <v>80</v>
      </c>
      <c r="W105" s="53">
        <f t="shared" si="57"/>
        <v>82</v>
      </c>
      <c r="X105" s="164">
        <f>SUM(J105:W105)</f>
        <v>810</v>
      </c>
      <c r="Y105" s="165"/>
      <c r="Z105" s="139">
        <f>C96+C91+C90</f>
        <v>1080</v>
      </c>
      <c r="AA105" s="36"/>
      <c r="AB105" s="36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 ht="40.5" customHeight="1" thickBot="1" x14ac:dyDescent="0.25">
      <c r="A106" s="111" t="s">
        <v>111</v>
      </c>
      <c r="B106" s="112" t="s">
        <v>44</v>
      </c>
      <c r="C106" s="43" t="s">
        <v>25</v>
      </c>
      <c r="D106" s="31"/>
      <c r="E106" s="156"/>
      <c r="F106" s="124"/>
      <c r="G106" s="161" t="s">
        <v>209</v>
      </c>
      <c r="H106" s="162"/>
      <c r="I106" s="163"/>
      <c r="J106" s="146" t="s">
        <v>145</v>
      </c>
      <c r="K106" s="147"/>
      <c r="L106" s="147"/>
      <c r="M106" s="147"/>
      <c r="N106" s="147"/>
      <c r="O106" s="147"/>
      <c r="P106" s="147"/>
      <c r="Q106" s="147"/>
      <c r="R106" s="147"/>
      <c r="S106" s="147"/>
      <c r="T106" s="147"/>
      <c r="U106" s="147"/>
      <c r="V106" s="147"/>
      <c r="W106" s="148"/>
      <c r="X106" s="52"/>
      <c r="Y106" s="52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 ht="46.5" customHeight="1" thickBot="1" x14ac:dyDescent="0.25">
      <c r="A107" s="111" t="s">
        <v>112</v>
      </c>
      <c r="B107" s="112" t="s">
        <v>203</v>
      </c>
      <c r="C107" s="43" t="s">
        <v>25</v>
      </c>
      <c r="D107" s="31"/>
      <c r="E107" s="156"/>
      <c r="F107" s="103"/>
      <c r="G107" s="161" t="s">
        <v>141</v>
      </c>
      <c r="H107" s="162"/>
      <c r="I107" s="163"/>
      <c r="J107" s="146" t="s">
        <v>144</v>
      </c>
      <c r="K107" s="147"/>
      <c r="L107" s="147"/>
      <c r="M107" s="147"/>
      <c r="N107" s="147"/>
      <c r="O107" s="147"/>
      <c r="P107" s="147"/>
      <c r="Q107" s="147"/>
      <c r="R107" s="147"/>
      <c r="S107" s="147"/>
      <c r="T107" s="147"/>
      <c r="U107" s="147"/>
      <c r="V107" s="147"/>
      <c r="W107" s="148"/>
      <c r="X107" s="52"/>
      <c r="Y107" s="52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 ht="36" customHeight="1" thickBot="1" x14ac:dyDescent="0.25">
      <c r="A108" s="111"/>
      <c r="B108" s="112" t="s">
        <v>45</v>
      </c>
      <c r="C108" s="43" t="s">
        <v>46</v>
      </c>
      <c r="D108" s="31"/>
      <c r="E108" s="156"/>
      <c r="F108" s="104"/>
      <c r="G108" s="153"/>
      <c r="H108" s="153"/>
      <c r="I108" s="154"/>
      <c r="J108" s="152" t="s">
        <v>70</v>
      </c>
      <c r="K108" s="154"/>
      <c r="L108" s="152" t="s">
        <v>71</v>
      </c>
      <c r="M108" s="154"/>
      <c r="N108" s="152" t="s">
        <v>72</v>
      </c>
      <c r="O108" s="154"/>
      <c r="P108" s="152" t="s">
        <v>3</v>
      </c>
      <c r="Q108" s="154"/>
      <c r="R108" s="152" t="s">
        <v>4</v>
      </c>
      <c r="S108" s="154"/>
      <c r="T108" s="105" t="s">
        <v>195</v>
      </c>
      <c r="U108" s="125" t="s">
        <v>194</v>
      </c>
      <c r="V108" s="105" t="s">
        <v>197</v>
      </c>
      <c r="W108" s="125" t="s">
        <v>193</v>
      </c>
      <c r="X108" s="52"/>
      <c r="Y108" s="52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 ht="34.5" customHeight="1" thickBot="1" x14ac:dyDescent="0.25">
      <c r="A109" s="112" t="s">
        <v>217</v>
      </c>
      <c r="B109" s="112" t="s">
        <v>204</v>
      </c>
      <c r="C109" s="43" t="s">
        <v>25</v>
      </c>
      <c r="D109" s="31"/>
      <c r="E109" s="156"/>
      <c r="F109" s="102"/>
      <c r="G109" s="152" t="s">
        <v>49</v>
      </c>
      <c r="H109" s="153"/>
      <c r="I109" s="154"/>
      <c r="J109" s="144">
        <v>1</v>
      </c>
      <c r="K109" s="145"/>
      <c r="L109" s="144">
        <v>1</v>
      </c>
      <c r="M109" s="145"/>
      <c r="N109" s="144">
        <v>1</v>
      </c>
      <c r="O109" s="145"/>
      <c r="P109" s="144">
        <v>2</v>
      </c>
      <c r="Q109" s="145"/>
      <c r="R109" s="144">
        <v>6</v>
      </c>
      <c r="S109" s="145"/>
      <c r="T109" s="60">
        <v>1</v>
      </c>
      <c r="U109" s="60">
        <v>7</v>
      </c>
      <c r="V109" s="60">
        <v>1</v>
      </c>
      <c r="W109" s="60">
        <v>7</v>
      </c>
      <c r="X109" s="52"/>
      <c r="Y109" s="52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 ht="42" customHeight="1" thickBot="1" x14ac:dyDescent="0.25">
      <c r="A110" s="112" t="s">
        <v>218</v>
      </c>
      <c r="B110" s="112" t="s">
        <v>201</v>
      </c>
      <c r="C110" s="43" t="s">
        <v>25</v>
      </c>
      <c r="D110" s="31"/>
      <c r="E110" s="157"/>
      <c r="F110" s="124"/>
      <c r="G110" s="152" t="s">
        <v>50</v>
      </c>
      <c r="H110" s="153"/>
      <c r="I110" s="154"/>
      <c r="J110" s="144">
        <v>5</v>
      </c>
      <c r="K110" s="145"/>
      <c r="L110" s="144">
        <v>7</v>
      </c>
      <c r="M110" s="145"/>
      <c r="N110" s="144">
        <v>6</v>
      </c>
      <c r="O110" s="145"/>
      <c r="P110" s="144">
        <v>10</v>
      </c>
      <c r="Q110" s="145"/>
      <c r="R110" s="144">
        <v>10</v>
      </c>
      <c r="S110" s="145"/>
      <c r="T110" s="60">
        <v>1</v>
      </c>
      <c r="U110" s="60">
        <v>9</v>
      </c>
      <c r="V110" s="60">
        <v>1</v>
      </c>
      <c r="W110" s="60">
        <v>8</v>
      </c>
      <c r="X110" s="52"/>
      <c r="Y110" s="52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 ht="42" customHeight="1" thickBot="1" x14ac:dyDescent="0.25">
      <c r="A111" s="112"/>
      <c r="B111" s="112" t="s">
        <v>205</v>
      </c>
      <c r="C111" s="43"/>
      <c r="D111" s="31"/>
      <c r="E111" s="146" t="s">
        <v>142</v>
      </c>
      <c r="F111" s="147"/>
      <c r="G111" s="147"/>
      <c r="H111" s="147"/>
      <c r="I111" s="148"/>
      <c r="J111" s="60">
        <f>(J104+J105)/16</f>
        <v>36</v>
      </c>
      <c r="K111" s="60">
        <f>(K104+K105)/20</f>
        <v>36</v>
      </c>
      <c r="L111" s="60">
        <f>(L104+L105)/16</f>
        <v>36</v>
      </c>
      <c r="M111" s="60">
        <f>(M104+M105)/20</f>
        <v>36</v>
      </c>
      <c r="N111" s="60">
        <f>(N104+N105)/16</f>
        <v>37</v>
      </c>
      <c r="O111" s="60">
        <f>(O104+O105)/20</f>
        <v>38</v>
      </c>
      <c r="P111" s="60">
        <f>(P104+P105)/16</f>
        <v>39</v>
      </c>
      <c r="Q111" s="60">
        <f>(Q104+Q105)/20</f>
        <v>40</v>
      </c>
      <c r="R111" s="60">
        <f>(R104+R105)/16</f>
        <v>40</v>
      </c>
      <c r="S111" s="60">
        <f>(S104+S105)/20</f>
        <v>40</v>
      </c>
      <c r="T111" s="60">
        <f>(T104+T105)/16</f>
        <v>40</v>
      </c>
      <c r="U111" s="60">
        <f>(U104+U105)/20</f>
        <v>40</v>
      </c>
      <c r="V111" s="60">
        <f>(V104+V105)/16</f>
        <v>38</v>
      </c>
      <c r="W111" s="60">
        <f>(W104+W105)/16</f>
        <v>40</v>
      </c>
      <c r="X111" s="52"/>
      <c r="Y111" s="52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 ht="28.5" customHeight="1" thickBot="1" x14ac:dyDescent="0.25">
      <c r="A112" s="111"/>
      <c r="B112" s="149" t="s">
        <v>219</v>
      </c>
      <c r="C112" s="150"/>
      <c r="D112" s="150"/>
      <c r="E112" s="150"/>
      <c r="F112" s="150"/>
      <c r="G112" s="150"/>
      <c r="H112" s="150"/>
      <c r="I112" s="150"/>
      <c r="J112" s="150"/>
      <c r="K112" s="150"/>
      <c r="L112" s="150"/>
      <c r="M112" s="150"/>
      <c r="N112" s="150"/>
      <c r="O112" s="150"/>
      <c r="P112" s="150"/>
      <c r="Q112" s="150"/>
      <c r="R112" s="150"/>
      <c r="S112" s="150"/>
      <c r="T112" s="150"/>
      <c r="U112" s="150"/>
      <c r="V112" s="150"/>
      <c r="W112" s="151"/>
      <c r="X112" s="52"/>
      <c r="Y112" s="52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 ht="24" customHeight="1" x14ac:dyDescent="0.2">
      <c r="A113" s="49"/>
      <c r="B113" s="50"/>
      <c r="C113" s="31"/>
      <c r="D113" s="31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 ht="24" customHeight="1" x14ac:dyDescent="0.2">
      <c r="A114" s="49"/>
      <c r="B114" s="50"/>
      <c r="C114" s="31"/>
      <c r="D114" s="31"/>
      <c r="E114" s="35"/>
      <c r="F114" s="14"/>
      <c r="G114" s="31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 ht="24" customHeight="1" thickBot="1" x14ac:dyDescent="0.25">
      <c r="A115" s="49"/>
      <c r="B115" s="48"/>
      <c r="C115" s="12"/>
      <c r="D115" s="31"/>
      <c r="E115" s="35"/>
      <c r="F115" s="9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 ht="21" customHeight="1" x14ac:dyDescent="0.2">
      <c r="A116" s="49"/>
      <c r="B116" s="48"/>
      <c r="C116" s="31"/>
      <c r="D116" s="31"/>
      <c r="E116" s="31"/>
      <c r="F116" s="31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 x14ac:dyDescent="0.2">
      <c r="C117" s="17"/>
      <c r="D117" s="18"/>
      <c r="E117" s="18"/>
      <c r="F117" s="18"/>
      <c r="G117" s="18"/>
      <c r="H117" s="18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 x14ac:dyDescent="0.2">
      <c r="C118" s="17"/>
      <c r="D118" s="18"/>
      <c r="E118" s="18"/>
      <c r="F118" s="18"/>
      <c r="G118" s="18"/>
      <c r="H118" s="18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24" spans="1:42" x14ac:dyDescent="0.2">
      <c r="D124" s="6"/>
      <c r="E124" s="6"/>
      <c r="F124" s="6"/>
      <c r="G124" s="6"/>
      <c r="H124" s="6"/>
      <c r="I124" s="6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 x14ac:dyDescent="0.2">
      <c r="D125" s="6"/>
      <c r="E125" s="6"/>
      <c r="F125" s="6"/>
      <c r="G125" s="6"/>
      <c r="H125" s="6"/>
      <c r="I125" s="6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 x14ac:dyDescent="0.2">
      <c r="D126" s="6"/>
      <c r="E126" s="6"/>
      <c r="F126" s="6"/>
      <c r="G126" s="6"/>
      <c r="H126" s="6"/>
      <c r="I126" s="6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  <row r="127" spans="1:42" x14ac:dyDescent="0.2">
      <c r="D127" s="6"/>
      <c r="E127" s="6"/>
      <c r="F127" s="6"/>
      <c r="G127" s="6"/>
      <c r="H127" s="6"/>
      <c r="I127" s="6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</row>
    <row r="128" spans="1:42" x14ac:dyDescent="0.2">
      <c r="D128" s="6"/>
      <c r="E128" s="6"/>
      <c r="F128" s="6"/>
      <c r="G128" s="6"/>
      <c r="H128" s="6"/>
      <c r="I128" s="6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</row>
    <row r="129" spans="4:42" x14ac:dyDescent="0.2">
      <c r="D129" s="6"/>
      <c r="E129" s="6"/>
      <c r="F129" s="6"/>
      <c r="G129" s="6"/>
      <c r="H129" s="6"/>
      <c r="I129" s="6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</row>
    <row r="130" spans="4:42" x14ac:dyDescent="0.2">
      <c r="D130" s="6"/>
      <c r="E130" s="6"/>
      <c r="F130" s="6"/>
      <c r="G130" s="6"/>
      <c r="H130" s="6"/>
      <c r="I130" s="6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</row>
    <row r="131" spans="4:42" x14ac:dyDescent="0.2">
      <c r="D131" s="6"/>
      <c r="E131" s="6"/>
      <c r="F131" s="6"/>
      <c r="G131" s="6"/>
      <c r="H131" s="6"/>
      <c r="I131" s="6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</row>
    <row r="132" spans="4:42" x14ac:dyDescent="0.2">
      <c r="D132" s="6"/>
      <c r="E132" s="6"/>
      <c r="F132" s="6"/>
      <c r="G132" s="6"/>
      <c r="H132" s="6"/>
      <c r="I132" s="6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</row>
    <row r="133" spans="4:42" x14ac:dyDescent="0.2">
      <c r="D133" s="6"/>
      <c r="E133" s="6"/>
      <c r="F133" s="6"/>
      <c r="G133" s="6"/>
      <c r="H133" s="6"/>
      <c r="I133" s="6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</row>
    <row r="134" spans="4:42" x14ac:dyDescent="0.2">
      <c r="D134" s="6"/>
      <c r="E134" s="6"/>
      <c r="F134" s="6"/>
      <c r="G134" s="6"/>
      <c r="H134" s="6"/>
      <c r="I134" s="6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</row>
    <row r="135" spans="4:42" x14ac:dyDescent="0.2">
      <c r="D135" s="6"/>
      <c r="E135" s="6"/>
      <c r="F135" s="6"/>
      <c r="G135" s="6"/>
      <c r="H135" s="6"/>
      <c r="I135" s="6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</row>
    <row r="136" spans="4:42" x14ac:dyDescent="0.2">
      <c r="D136" s="6"/>
      <c r="E136" s="6"/>
      <c r="F136" s="6"/>
      <c r="G136" s="6"/>
      <c r="H136" s="6"/>
      <c r="I136" s="6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</row>
    <row r="137" spans="4:42" x14ac:dyDescent="0.2">
      <c r="D137" s="6"/>
      <c r="E137" s="6"/>
      <c r="F137" s="6"/>
      <c r="G137" s="6"/>
      <c r="H137" s="6"/>
      <c r="I137" s="6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</row>
    <row r="138" spans="4:42" x14ac:dyDescent="0.2">
      <c r="D138" s="6"/>
      <c r="E138" s="6"/>
      <c r="F138" s="6"/>
      <c r="G138" s="6"/>
      <c r="H138" s="6"/>
      <c r="I138" s="6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</row>
    <row r="139" spans="4:42" x14ac:dyDescent="0.2">
      <c r="D139" s="6"/>
      <c r="E139" s="6"/>
      <c r="F139" s="6"/>
      <c r="G139" s="6"/>
      <c r="H139" s="6"/>
      <c r="I139" s="6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</row>
    <row r="140" spans="4:42" x14ac:dyDescent="0.2">
      <c r="D140" s="6"/>
      <c r="E140" s="6"/>
      <c r="F140" s="6"/>
      <c r="G140" s="6"/>
      <c r="H140" s="6"/>
      <c r="I140" s="6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</row>
    <row r="141" spans="4:42" x14ac:dyDescent="0.2">
      <c r="D141" s="6"/>
      <c r="E141" s="6"/>
      <c r="F141" s="6"/>
      <c r="G141" s="6"/>
      <c r="H141" s="6"/>
      <c r="I141" s="6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</row>
    <row r="142" spans="4:42" x14ac:dyDescent="0.2">
      <c r="D142" s="6"/>
      <c r="E142" s="6"/>
      <c r="F142" s="6"/>
      <c r="G142" s="6"/>
      <c r="H142" s="6"/>
      <c r="I142" s="6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</row>
    <row r="143" spans="4:42" x14ac:dyDescent="0.2">
      <c r="D143" s="6"/>
      <c r="E143" s="6"/>
      <c r="F143" s="6"/>
      <c r="G143" s="6"/>
      <c r="H143" s="6"/>
      <c r="I143" s="6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</row>
    <row r="144" spans="4:42" x14ac:dyDescent="0.2">
      <c r="D144" s="6"/>
      <c r="E144" s="6"/>
      <c r="F144" s="6"/>
      <c r="G144" s="6"/>
      <c r="H144" s="6"/>
      <c r="I144" s="6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</row>
    <row r="145" spans="4:42" x14ac:dyDescent="0.2">
      <c r="D145" s="6"/>
      <c r="E145" s="6"/>
      <c r="F145" s="6"/>
      <c r="G145" s="6"/>
      <c r="H145" s="6"/>
      <c r="I145" s="6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</row>
    <row r="146" spans="4:42" x14ac:dyDescent="0.2">
      <c r="D146" s="6"/>
      <c r="E146" s="6"/>
      <c r="F146" s="6"/>
      <c r="G146" s="6"/>
      <c r="H146" s="6"/>
      <c r="I146" s="6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</row>
    <row r="147" spans="4:42" x14ac:dyDescent="0.2">
      <c r="D147" s="6"/>
      <c r="E147" s="6"/>
      <c r="F147" s="6"/>
      <c r="G147" s="6"/>
      <c r="H147" s="6"/>
      <c r="I147" s="6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</row>
    <row r="148" spans="4:42" x14ac:dyDescent="0.2">
      <c r="D148" s="6"/>
      <c r="E148" s="6"/>
      <c r="F148" s="6"/>
      <c r="G148" s="6"/>
      <c r="H148" s="6"/>
      <c r="I148" s="6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</row>
    <row r="149" spans="4:42" x14ac:dyDescent="0.2">
      <c r="D149" s="6"/>
      <c r="E149" s="6"/>
      <c r="F149" s="6"/>
      <c r="G149" s="6"/>
      <c r="H149" s="6"/>
      <c r="I149" s="6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</row>
    <row r="150" spans="4:42" x14ac:dyDescent="0.2">
      <c r="D150" s="6"/>
      <c r="E150" s="6"/>
      <c r="F150" s="6"/>
      <c r="G150" s="6"/>
      <c r="H150" s="6"/>
      <c r="I150" s="6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</row>
    <row r="151" spans="4:42" x14ac:dyDescent="0.2">
      <c r="D151" s="6"/>
      <c r="E151" s="6"/>
      <c r="F151" s="6"/>
      <c r="G151" s="6"/>
      <c r="H151" s="6"/>
      <c r="I151" s="6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</row>
    <row r="152" spans="4:42" x14ac:dyDescent="0.2">
      <c r="D152" s="6"/>
      <c r="E152" s="6"/>
      <c r="F152" s="6"/>
      <c r="G152" s="6"/>
      <c r="H152" s="6"/>
      <c r="I152" s="6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</row>
    <row r="153" spans="4:42" x14ac:dyDescent="0.2">
      <c r="D153" s="6"/>
      <c r="E153" s="6"/>
      <c r="F153" s="6"/>
      <c r="G153" s="6"/>
      <c r="H153" s="6"/>
      <c r="I153" s="6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</row>
    <row r="154" spans="4:42" x14ac:dyDescent="0.2">
      <c r="D154" s="6"/>
      <c r="E154" s="6"/>
      <c r="F154" s="6"/>
      <c r="G154" s="6"/>
      <c r="H154" s="6"/>
      <c r="I154" s="6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4:42" x14ac:dyDescent="0.2">
      <c r="D155" s="6"/>
      <c r="E155" s="6"/>
      <c r="F155" s="6"/>
      <c r="G155" s="6"/>
      <c r="H155" s="6"/>
      <c r="I155" s="6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4:42" x14ac:dyDescent="0.2">
      <c r="D156" s="6"/>
      <c r="E156" s="6"/>
      <c r="F156" s="6"/>
      <c r="G156" s="6"/>
      <c r="H156" s="6"/>
      <c r="I156" s="6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</row>
    <row r="157" spans="4:42" x14ac:dyDescent="0.2">
      <c r="D157" s="6"/>
      <c r="E157" s="6"/>
      <c r="F157" s="6"/>
      <c r="G157" s="6"/>
      <c r="H157" s="6"/>
      <c r="I157" s="6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</row>
    <row r="158" spans="4:42" x14ac:dyDescent="0.2">
      <c r="D158" s="6"/>
      <c r="E158" s="6"/>
      <c r="F158" s="6"/>
      <c r="G158" s="6"/>
      <c r="H158" s="6"/>
      <c r="I158" s="6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</row>
    <row r="159" spans="4:42" x14ac:dyDescent="0.2">
      <c r="D159" s="6"/>
      <c r="E159" s="6"/>
      <c r="F159" s="6"/>
      <c r="G159" s="6"/>
      <c r="H159" s="6"/>
      <c r="I159" s="6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</row>
    <row r="160" spans="4:42" x14ac:dyDescent="0.2">
      <c r="D160" s="6"/>
      <c r="E160" s="6"/>
      <c r="F160" s="6"/>
      <c r="G160" s="6"/>
      <c r="H160" s="6"/>
      <c r="I160" s="6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</row>
    <row r="161" spans="4:42" x14ac:dyDescent="0.2">
      <c r="D161" s="6"/>
      <c r="E161" s="6"/>
      <c r="F161" s="6"/>
      <c r="G161" s="6"/>
      <c r="H161" s="6"/>
      <c r="I161" s="6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</row>
    <row r="162" spans="4:42" x14ac:dyDescent="0.2">
      <c r="D162" s="6"/>
      <c r="E162" s="6"/>
      <c r="F162" s="6"/>
      <c r="G162" s="6"/>
      <c r="H162" s="6"/>
      <c r="I162" s="6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</row>
    <row r="163" spans="4:42" x14ac:dyDescent="0.2">
      <c r="D163" s="6"/>
      <c r="E163" s="6"/>
      <c r="F163" s="6"/>
      <c r="G163" s="6"/>
      <c r="H163" s="6"/>
      <c r="I163" s="6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</row>
    <row r="164" spans="4:42" x14ac:dyDescent="0.2">
      <c r="D164" s="6"/>
      <c r="E164" s="6"/>
      <c r="F164" s="6"/>
      <c r="G164" s="6"/>
      <c r="H164" s="6"/>
      <c r="I164" s="6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</row>
    <row r="165" spans="4:42" x14ac:dyDescent="0.2">
      <c r="D165" s="6"/>
      <c r="E165" s="6"/>
      <c r="F165" s="6"/>
      <c r="G165" s="6"/>
      <c r="H165" s="6"/>
      <c r="I165" s="6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</row>
    <row r="166" spans="4:42" x14ac:dyDescent="0.2">
      <c r="D166" s="6"/>
      <c r="E166" s="6"/>
      <c r="F166" s="6"/>
      <c r="G166" s="6"/>
      <c r="H166" s="6"/>
      <c r="I166" s="6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</row>
    <row r="167" spans="4:42" x14ac:dyDescent="0.2">
      <c r="D167" s="6"/>
      <c r="E167" s="6"/>
      <c r="F167" s="6"/>
      <c r="G167" s="6"/>
      <c r="H167" s="6"/>
      <c r="I167" s="6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</row>
    <row r="168" spans="4:42" x14ac:dyDescent="0.2">
      <c r="D168" s="6"/>
      <c r="E168" s="6"/>
      <c r="F168" s="6"/>
      <c r="G168" s="6"/>
      <c r="H168" s="6"/>
      <c r="I168" s="6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</row>
    <row r="169" spans="4:42" x14ac:dyDescent="0.2">
      <c r="D169" s="6"/>
      <c r="E169" s="6"/>
      <c r="F169" s="6"/>
      <c r="G169" s="6"/>
      <c r="H169" s="6"/>
      <c r="I169" s="6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</row>
    <row r="170" spans="4:42" x14ac:dyDescent="0.2">
      <c r="D170" s="6"/>
      <c r="E170" s="6"/>
      <c r="F170" s="6"/>
      <c r="G170" s="6"/>
      <c r="H170" s="6"/>
      <c r="I170" s="6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</row>
    <row r="171" spans="4:42" x14ac:dyDescent="0.2">
      <c r="D171" s="6"/>
      <c r="E171" s="6"/>
      <c r="F171" s="6"/>
      <c r="G171" s="6"/>
      <c r="H171" s="6"/>
      <c r="I171" s="6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</row>
    <row r="172" spans="4:42" x14ac:dyDescent="0.2">
      <c r="D172" s="6"/>
      <c r="E172" s="6"/>
      <c r="F172" s="6"/>
      <c r="G172" s="6"/>
      <c r="H172" s="6"/>
      <c r="I172" s="6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4:42" x14ac:dyDescent="0.2">
      <c r="D173" s="6"/>
      <c r="E173" s="6"/>
      <c r="F173" s="6"/>
      <c r="G173" s="6"/>
      <c r="H173" s="6"/>
      <c r="I173" s="6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4:42" x14ac:dyDescent="0.2">
      <c r="D174" s="6"/>
      <c r="E174" s="6"/>
      <c r="F174" s="6"/>
      <c r="G174" s="6"/>
      <c r="H174" s="6"/>
      <c r="I174" s="6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</row>
    <row r="175" spans="4:42" x14ac:dyDescent="0.2">
      <c r="D175" s="6"/>
      <c r="E175" s="6"/>
      <c r="F175" s="6"/>
      <c r="G175" s="6"/>
      <c r="H175" s="6"/>
      <c r="I175" s="6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</row>
    <row r="176" spans="4:42" x14ac:dyDescent="0.2">
      <c r="D176" s="6"/>
      <c r="E176" s="6"/>
      <c r="F176" s="6"/>
      <c r="G176" s="6"/>
      <c r="H176" s="6"/>
      <c r="I176" s="6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</row>
    <row r="177" spans="4:42" x14ac:dyDescent="0.2">
      <c r="D177" s="6"/>
      <c r="E177" s="6"/>
      <c r="F177" s="6"/>
      <c r="G177" s="6"/>
      <c r="H177" s="6"/>
      <c r="I177" s="6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</row>
    <row r="178" spans="4:42" x14ac:dyDescent="0.2">
      <c r="D178" s="6"/>
      <c r="E178" s="6"/>
      <c r="F178" s="6"/>
      <c r="G178" s="6"/>
      <c r="H178" s="6"/>
      <c r="I178" s="6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</row>
    <row r="179" spans="4:42" x14ac:dyDescent="0.2">
      <c r="D179" s="6"/>
      <c r="E179" s="6"/>
      <c r="F179" s="6"/>
      <c r="G179" s="6"/>
      <c r="H179" s="6"/>
      <c r="I179" s="6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</row>
    <row r="180" spans="4:42" x14ac:dyDescent="0.2">
      <c r="D180" s="6"/>
      <c r="E180" s="6"/>
      <c r="F180" s="6"/>
      <c r="G180" s="6"/>
      <c r="H180" s="6"/>
      <c r="I180" s="6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</row>
    <row r="181" spans="4:42" x14ac:dyDescent="0.2">
      <c r="D181" s="6"/>
      <c r="E181" s="6"/>
      <c r="F181" s="6"/>
      <c r="G181" s="6"/>
      <c r="H181" s="6"/>
      <c r="I181" s="6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</row>
    <row r="182" spans="4:42" x14ac:dyDescent="0.2">
      <c r="D182" s="6"/>
      <c r="E182" s="6"/>
      <c r="F182" s="6"/>
      <c r="G182" s="6"/>
      <c r="H182" s="6"/>
      <c r="I182" s="6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</row>
    <row r="183" spans="4:42" x14ac:dyDescent="0.2">
      <c r="D183" s="6"/>
      <c r="E183" s="6"/>
      <c r="F183" s="6"/>
      <c r="G183" s="6"/>
      <c r="H183" s="6"/>
      <c r="I183" s="6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</row>
    <row r="184" spans="4:42" x14ac:dyDescent="0.2">
      <c r="D184" s="6"/>
      <c r="E184" s="6"/>
      <c r="F184" s="6"/>
      <c r="G184" s="6"/>
      <c r="H184" s="6"/>
      <c r="I184" s="6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</row>
    <row r="185" spans="4:42" x14ac:dyDescent="0.2">
      <c r="D185" s="6"/>
      <c r="E185" s="6"/>
      <c r="F185" s="6"/>
      <c r="G185" s="6"/>
      <c r="H185" s="6"/>
      <c r="I185" s="6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</row>
    <row r="186" spans="4:42" x14ac:dyDescent="0.2">
      <c r="D186" s="6"/>
      <c r="E186" s="6"/>
      <c r="F186" s="6"/>
      <c r="G186" s="6"/>
      <c r="H186" s="6"/>
      <c r="I186" s="6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</row>
    <row r="187" spans="4:42" x14ac:dyDescent="0.2">
      <c r="D187" s="6"/>
      <c r="E187" s="6"/>
      <c r="F187" s="6"/>
      <c r="G187" s="6"/>
      <c r="H187" s="6"/>
      <c r="I187" s="6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</row>
    <row r="188" spans="4:42" x14ac:dyDescent="0.2">
      <c r="D188" s="6"/>
      <c r="E188" s="6"/>
      <c r="F188" s="6"/>
      <c r="G188" s="6"/>
      <c r="H188" s="6"/>
      <c r="I188" s="6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</row>
    <row r="189" spans="4:42" x14ac:dyDescent="0.2">
      <c r="D189" s="6"/>
      <c r="E189" s="6"/>
      <c r="F189" s="6"/>
      <c r="G189" s="6"/>
      <c r="H189" s="6"/>
      <c r="I189" s="6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</row>
    <row r="190" spans="4:42" x14ac:dyDescent="0.2">
      <c r="D190" s="6"/>
      <c r="E190" s="6"/>
      <c r="F190" s="6"/>
      <c r="G190" s="6"/>
      <c r="H190" s="6"/>
      <c r="I190" s="6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</row>
    <row r="191" spans="4:42" x14ac:dyDescent="0.2">
      <c r="D191" s="6"/>
      <c r="E191" s="6"/>
      <c r="F191" s="6"/>
      <c r="G191" s="6"/>
      <c r="H191" s="6"/>
      <c r="I191" s="6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</row>
    <row r="192" spans="4:42" x14ac:dyDescent="0.2">
      <c r="D192" s="6"/>
      <c r="E192" s="6"/>
      <c r="F192" s="6"/>
      <c r="G192" s="6"/>
      <c r="H192" s="6"/>
      <c r="I192" s="6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</row>
    <row r="193" spans="4:42" x14ac:dyDescent="0.2">
      <c r="D193" s="6"/>
      <c r="E193" s="6"/>
      <c r="F193" s="6"/>
      <c r="G193" s="6"/>
      <c r="H193" s="6"/>
      <c r="I193" s="6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</row>
    <row r="194" spans="4:42" x14ac:dyDescent="0.2">
      <c r="D194" s="6"/>
      <c r="E194" s="6"/>
      <c r="F194" s="6"/>
      <c r="G194" s="6"/>
      <c r="H194" s="6"/>
      <c r="I194" s="6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</row>
    <row r="195" spans="4:42" x14ac:dyDescent="0.2">
      <c r="D195" s="6"/>
      <c r="E195" s="6"/>
      <c r="F195" s="6"/>
      <c r="G195" s="6"/>
      <c r="H195" s="6"/>
      <c r="I195" s="6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</row>
    <row r="196" spans="4:42" x14ac:dyDescent="0.2">
      <c r="D196" s="6"/>
      <c r="E196" s="6"/>
      <c r="F196" s="6"/>
      <c r="G196" s="6"/>
      <c r="H196" s="6"/>
      <c r="I196" s="6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4:42" x14ac:dyDescent="0.2">
      <c r="D197" s="6"/>
      <c r="E197" s="6"/>
      <c r="F197" s="6"/>
      <c r="G197" s="6"/>
      <c r="H197" s="6"/>
      <c r="I197" s="6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4:42" x14ac:dyDescent="0.2">
      <c r="D198" s="6"/>
      <c r="E198" s="6"/>
      <c r="F198" s="6"/>
      <c r="G198" s="6"/>
      <c r="H198" s="6"/>
      <c r="I198" s="6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</row>
    <row r="199" spans="4:42" x14ac:dyDescent="0.2">
      <c r="D199" s="6"/>
      <c r="E199" s="6"/>
      <c r="F199" s="6"/>
      <c r="G199" s="6"/>
      <c r="H199" s="6"/>
      <c r="I199" s="6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</row>
    <row r="200" spans="4:42" x14ac:dyDescent="0.2">
      <c r="D200" s="6"/>
      <c r="E200" s="6"/>
      <c r="F200" s="6"/>
      <c r="G200" s="6"/>
      <c r="H200" s="6"/>
      <c r="I200" s="6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</row>
    <row r="201" spans="4:42" x14ac:dyDescent="0.2">
      <c r="D201" s="6"/>
      <c r="E201" s="6"/>
      <c r="F201" s="6"/>
      <c r="G201" s="6"/>
      <c r="H201" s="6"/>
      <c r="I201" s="6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</row>
    <row r="202" spans="4:42" x14ac:dyDescent="0.2">
      <c r="D202" s="6"/>
      <c r="E202" s="6"/>
      <c r="F202" s="6"/>
      <c r="G202" s="6"/>
      <c r="H202" s="6"/>
      <c r="I202" s="6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</row>
    <row r="203" spans="4:42" x14ac:dyDescent="0.2">
      <c r="D203" s="6"/>
      <c r="E203" s="6"/>
      <c r="F203" s="6"/>
      <c r="G203" s="6"/>
      <c r="H203" s="6"/>
      <c r="I203" s="6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</row>
    <row r="204" spans="4:42" x14ac:dyDescent="0.2">
      <c r="D204" s="6"/>
      <c r="E204" s="6"/>
      <c r="F204" s="6"/>
      <c r="G204" s="6"/>
      <c r="H204" s="6"/>
      <c r="I204" s="6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</row>
    <row r="205" spans="4:42" x14ac:dyDescent="0.2">
      <c r="D205" s="6"/>
      <c r="E205" s="6"/>
      <c r="F205" s="6"/>
      <c r="G205" s="6"/>
      <c r="H205" s="6"/>
      <c r="I205" s="6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</row>
    <row r="206" spans="4:42" x14ac:dyDescent="0.2">
      <c r="D206" s="6"/>
      <c r="E206" s="6"/>
      <c r="F206" s="6"/>
      <c r="G206" s="6"/>
      <c r="H206" s="6"/>
      <c r="I206" s="6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</row>
    <row r="207" spans="4:42" x14ac:dyDescent="0.2">
      <c r="D207" s="6"/>
      <c r="E207" s="6"/>
      <c r="F207" s="6"/>
      <c r="G207" s="6"/>
      <c r="H207" s="6"/>
      <c r="I207" s="6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4:42" x14ac:dyDescent="0.2">
      <c r="D208" s="6"/>
      <c r="E208" s="6"/>
      <c r="F208" s="6"/>
      <c r="G208" s="6"/>
      <c r="H208" s="6"/>
      <c r="I208" s="6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4:42" x14ac:dyDescent="0.2">
      <c r="D209" s="6"/>
      <c r="E209" s="6"/>
      <c r="F209" s="6"/>
      <c r="G209" s="6"/>
      <c r="H209" s="6"/>
      <c r="I209" s="6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</row>
    <row r="210" spans="4:42" x14ac:dyDescent="0.2">
      <c r="D210" s="6"/>
      <c r="E210" s="6"/>
      <c r="F210" s="6"/>
      <c r="G210" s="6"/>
      <c r="H210" s="6"/>
      <c r="I210" s="6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</row>
    <row r="211" spans="4:42" x14ac:dyDescent="0.2">
      <c r="D211" s="6"/>
      <c r="E211" s="6"/>
      <c r="F211" s="6"/>
      <c r="G211" s="6"/>
      <c r="H211" s="6"/>
      <c r="I211" s="6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</row>
    <row r="212" spans="4:42" x14ac:dyDescent="0.2">
      <c r="D212" s="6"/>
      <c r="E212" s="6"/>
      <c r="F212" s="6"/>
      <c r="G212" s="6"/>
      <c r="H212" s="6"/>
      <c r="I212" s="6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</row>
    <row r="213" spans="4:42" x14ac:dyDescent="0.2">
      <c r="D213" s="6"/>
      <c r="E213" s="6"/>
      <c r="F213" s="6"/>
      <c r="G213" s="6"/>
      <c r="H213" s="6"/>
      <c r="I213" s="6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</row>
    <row r="214" spans="4:42" x14ac:dyDescent="0.2">
      <c r="D214" s="6"/>
      <c r="E214" s="6"/>
      <c r="F214" s="6"/>
      <c r="G214" s="6"/>
      <c r="H214" s="6"/>
      <c r="I214" s="6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</row>
    <row r="215" spans="4:42" x14ac:dyDescent="0.2">
      <c r="D215" s="6"/>
      <c r="E215" s="6"/>
      <c r="F215" s="6"/>
      <c r="G215" s="6"/>
      <c r="H215" s="6"/>
      <c r="I215" s="6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</row>
    <row r="216" spans="4:42" x14ac:dyDescent="0.2">
      <c r="D216" s="6"/>
      <c r="E216" s="6"/>
      <c r="F216" s="6"/>
      <c r="G216" s="6"/>
      <c r="H216" s="6"/>
      <c r="I216" s="6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</row>
    <row r="217" spans="4:42" x14ac:dyDescent="0.2">
      <c r="D217" s="6"/>
      <c r="E217" s="6"/>
      <c r="F217" s="6"/>
      <c r="G217" s="6"/>
      <c r="H217" s="6"/>
      <c r="I217" s="6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</row>
    <row r="218" spans="4:42" x14ac:dyDescent="0.2">
      <c r="D218" s="6"/>
      <c r="E218" s="6"/>
      <c r="F218" s="6"/>
      <c r="G218" s="6"/>
      <c r="H218" s="6"/>
      <c r="I218" s="6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</row>
    <row r="219" spans="4:42" x14ac:dyDescent="0.2">
      <c r="D219" s="6"/>
      <c r="E219" s="6"/>
      <c r="F219" s="6"/>
      <c r="G219" s="6"/>
      <c r="H219" s="6"/>
      <c r="I219" s="6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</row>
    <row r="220" spans="4:42" x14ac:dyDescent="0.2">
      <c r="D220" s="6"/>
      <c r="E220" s="6"/>
      <c r="F220" s="6"/>
      <c r="G220" s="6"/>
      <c r="H220" s="6"/>
      <c r="I220" s="6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</row>
    <row r="221" spans="4:42" x14ac:dyDescent="0.2">
      <c r="D221" s="6"/>
      <c r="E221" s="6"/>
      <c r="F221" s="6"/>
      <c r="G221" s="6"/>
      <c r="H221" s="6"/>
      <c r="I221" s="6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4:42" x14ac:dyDescent="0.2">
      <c r="D222" s="6"/>
      <c r="E222" s="6"/>
      <c r="F222" s="6"/>
      <c r="G222" s="6"/>
      <c r="H222" s="6"/>
      <c r="I222" s="6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4:42" x14ac:dyDescent="0.2">
      <c r="D223" s="6"/>
      <c r="E223" s="6"/>
      <c r="F223" s="6"/>
      <c r="G223" s="6"/>
      <c r="H223" s="6"/>
      <c r="I223" s="6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</row>
    <row r="224" spans="4:42" x14ac:dyDescent="0.2">
      <c r="D224" s="6"/>
      <c r="E224" s="6"/>
      <c r="F224" s="6"/>
      <c r="G224" s="6"/>
      <c r="H224" s="6"/>
      <c r="I224" s="6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</row>
    <row r="225" spans="4:42" x14ac:dyDescent="0.2">
      <c r="D225" s="6"/>
      <c r="E225" s="6"/>
      <c r="F225" s="6"/>
      <c r="G225" s="6"/>
      <c r="H225" s="6"/>
      <c r="I225" s="6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</row>
    <row r="226" spans="4:42" x14ac:dyDescent="0.2">
      <c r="D226" s="6"/>
      <c r="E226" s="6"/>
      <c r="F226" s="6"/>
      <c r="G226" s="6"/>
      <c r="H226" s="6"/>
      <c r="I226" s="6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</row>
    <row r="227" spans="4:42" x14ac:dyDescent="0.2">
      <c r="D227" s="6"/>
      <c r="E227" s="6"/>
      <c r="F227" s="6"/>
      <c r="G227" s="6"/>
      <c r="H227" s="6"/>
      <c r="I227" s="6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</row>
    <row r="228" spans="4:42" x14ac:dyDescent="0.2">
      <c r="D228" s="6"/>
      <c r="E228" s="6"/>
      <c r="F228" s="6"/>
      <c r="G228" s="6"/>
      <c r="H228" s="6"/>
      <c r="I228" s="6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</row>
    <row r="229" spans="4:42" x14ac:dyDescent="0.2">
      <c r="D229" s="6"/>
      <c r="E229" s="6"/>
      <c r="F229" s="6"/>
      <c r="G229" s="6"/>
      <c r="H229" s="6"/>
      <c r="I229" s="6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</row>
    <row r="230" spans="4:42" x14ac:dyDescent="0.2">
      <c r="D230" s="6"/>
      <c r="E230" s="6"/>
      <c r="F230" s="6"/>
      <c r="G230" s="6"/>
      <c r="H230" s="6"/>
      <c r="I230" s="6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</row>
    <row r="231" spans="4:42" x14ac:dyDescent="0.2">
      <c r="D231" s="6"/>
      <c r="E231" s="6"/>
      <c r="F231" s="6"/>
      <c r="G231" s="6"/>
      <c r="H231" s="6"/>
      <c r="I231" s="6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</row>
    <row r="232" spans="4:42" x14ac:dyDescent="0.2">
      <c r="D232" s="6"/>
      <c r="E232" s="6"/>
      <c r="F232" s="6"/>
      <c r="G232" s="6"/>
      <c r="H232" s="6"/>
      <c r="I232" s="6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</row>
    <row r="233" spans="4:42" x14ac:dyDescent="0.2">
      <c r="D233" s="6"/>
      <c r="E233" s="6"/>
      <c r="F233" s="6"/>
      <c r="G233" s="6"/>
      <c r="H233" s="6"/>
      <c r="I233" s="6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</row>
    <row r="234" spans="4:42" x14ac:dyDescent="0.2">
      <c r="D234" s="6"/>
      <c r="E234" s="6"/>
      <c r="F234" s="6"/>
      <c r="G234" s="6"/>
      <c r="H234" s="6"/>
      <c r="I234" s="6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4:42" x14ac:dyDescent="0.2">
      <c r="D235" s="6"/>
      <c r="E235" s="6"/>
      <c r="F235" s="6"/>
      <c r="G235" s="6"/>
      <c r="H235" s="6"/>
      <c r="I235" s="6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4:42" x14ac:dyDescent="0.2">
      <c r="D236" s="6"/>
      <c r="E236" s="6"/>
      <c r="F236" s="6"/>
      <c r="G236" s="6"/>
      <c r="H236" s="6"/>
      <c r="I236" s="6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</row>
    <row r="237" spans="4:42" x14ac:dyDescent="0.2">
      <c r="D237" s="6"/>
      <c r="E237" s="6"/>
      <c r="F237" s="6"/>
      <c r="G237" s="6"/>
      <c r="H237" s="6"/>
      <c r="I237" s="6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</row>
    <row r="238" spans="4:42" x14ac:dyDescent="0.2">
      <c r="D238" s="6"/>
      <c r="E238" s="6"/>
      <c r="F238" s="6"/>
      <c r="G238" s="6"/>
      <c r="H238" s="6"/>
      <c r="I238" s="6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</row>
    <row r="239" spans="4:42" x14ac:dyDescent="0.2">
      <c r="D239" s="6"/>
      <c r="E239" s="6"/>
      <c r="F239" s="6"/>
      <c r="G239" s="6"/>
      <c r="H239" s="6"/>
      <c r="I239" s="6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</row>
    <row r="240" spans="4:42" x14ac:dyDescent="0.2">
      <c r="D240" s="6"/>
      <c r="E240" s="6"/>
      <c r="F240" s="6"/>
      <c r="G240" s="6"/>
      <c r="H240" s="6"/>
      <c r="I240" s="6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</row>
    <row r="241" spans="4:42" x14ac:dyDescent="0.2">
      <c r="D241" s="6"/>
      <c r="E241" s="6"/>
      <c r="F241" s="6"/>
      <c r="G241" s="6"/>
      <c r="H241" s="6"/>
      <c r="I241" s="6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</row>
    <row r="242" spans="4:42" x14ac:dyDescent="0.2">
      <c r="D242" s="6"/>
      <c r="E242" s="6"/>
      <c r="F242" s="6"/>
      <c r="G242" s="6"/>
      <c r="H242" s="6"/>
      <c r="I242" s="6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</row>
    <row r="243" spans="4:42" x14ac:dyDescent="0.2">
      <c r="D243" s="6"/>
      <c r="E243" s="6"/>
      <c r="F243" s="6"/>
      <c r="G243" s="6"/>
      <c r="H243" s="6"/>
      <c r="I243" s="6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</row>
    <row r="244" spans="4:42" x14ac:dyDescent="0.2">
      <c r="D244" s="6"/>
      <c r="E244" s="6"/>
      <c r="F244" s="6"/>
      <c r="G244" s="6"/>
      <c r="H244" s="6"/>
      <c r="I244" s="6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</row>
    <row r="245" spans="4:42" x14ac:dyDescent="0.2">
      <c r="D245" s="6"/>
      <c r="E245" s="6"/>
      <c r="F245" s="6"/>
      <c r="G245" s="6"/>
      <c r="H245" s="6"/>
      <c r="I245" s="6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</row>
    <row r="246" spans="4:42" x14ac:dyDescent="0.2">
      <c r="D246" s="6"/>
      <c r="E246" s="6"/>
      <c r="F246" s="6"/>
      <c r="G246" s="6"/>
      <c r="H246" s="6"/>
      <c r="I246" s="6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</row>
    <row r="247" spans="4:42" x14ac:dyDescent="0.2">
      <c r="D247" s="6"/>
      <c r="E247" s="6"/>
      <c r="F247" s="6"/>
      <c r="G247" s="6"/>
      <c r="H247" s="6"/>
      <c r="I247" s="6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</row>
    <row r="248" spans="4:42" x14ac:dyDescent="0.2">
      <c r="D248" s="6"/>
      <c r="E248" s="6"/>
      <c r="F248" s="6"/>
      <c r="G248" s="6"/>
      <c r="H248" s="6"/>
      <c r="I248" s="6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</row>
    <row r="249" spans="4:42" x14ac:dyDescent="0.2">
      <c r="D249" s="6"/>
      <c r="E249" s="6"/>
      <c r="F249" s="6"/>
      <c r="G249" s="6"/>
      <c r="H249" s="6"/>
      <c r="I249" s="6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</row>
    <row r="250" spans="4:42" x14ac:dyDescent="0.2">
      <c r="D250" s="6"/>
      <c r="E250" s="6"/>
      <c r="F250" s="6"/>
      <c r="G250" s="6"/>
      <c r="H250" s="6"/>
      <c r="I250" s="6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</row>
    <row r="251" spans="4:42" x14ac:dyDescent="0.2">
      <c r="D251" s="6"/>
      <c r="E251" s="6"/>
      <c r="F251" s="6"/>
      <c r="G251" s="6"/>
      <c r="H251" s="6"/>
      <c r="I251" s="6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</row>
    <row r="252" spans="4:42" x14ac:dyDescent="0.2">
      <c r="D252" s="6"/>
      <c r="E252" s="6"/>
      <c r="F252" s="6"/>
      <c r="G252" s="6"/>
      <c r="H252" s="6"/>
      <c r="I252" s="6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</row>
    <row r="253" spans="4:42" x14ac:dyDescent="0.2">
      <c r="D253" s="6"/>
      <c r="E253" s="6"/>
      <c r="F253" s="6"/>
      <c r="G253" s="6"/>
      <c r="H253" s="6"/>
      <c r="I253" s="6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</row>
    <row r="254" spans="4:42" x14ac:dyDescent="0.2">
      <c r="D254" s="6"/>
      <c r="E254" s="6"/>
      <c r="F254" s="6"/>
      <c r="G254" s="6"/>
      <c r="H254" s="6"/>
      <c r="I254" s="6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</row>
    <row r="255" spans="4:42" x14ac:dyDescent="0.2">
      <c r="D255" s="6"/>
      <c r="E255" s="6"/>
      <c r="F255" s="6"/>
      <c r="G255" s="6"/>
      <c r="H255" s="6"/>
      <c r="I255" s="6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</row>
    <row r="256" spans="4:42" x14ac:dyDescent="0.2">
      <c r="D256" s="6"/>
      <c r="E256" s="6"/>
      <c r="F256" s="6"/>
      <c r="G256" s="6"/>
      <c r="H256" s="6"/>
      <c r="I256" s="6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</row>
    <row r="257" spans="4:42" x14ac:dyDescent="0.2">
      <c r="D257" s="6"/>
      <c r="E257" s="6"/>
      <c r="F257" s="6"/>
      <c r="G257" s="6"/>
      <c r="H257" s="6"/>
      <c r="I257" s="6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4:42" x14ac:dyDescent="0.2">
      <c r="D258" s="6"/>
      <c r="E258" s="6"/>
      <c r="F258" s="6"/>
      <c r="G258" s="6"/>
      <c r="H258" s="6"/>
      <c r="I258" s="6"/>
    </row>
    <row r="259" spans="4:42" x14ac:dyDescent="0.2">
      <c r="D259" s="6"/>
      <c r="E259" s="6"/>
      <c r="F259" s="6"/>
      <c r="G259" s="6"/>
      <c r="H259" s="6"/>
      <c r="I259" s="6"/>
    </row>
  </sheetData>
  <mergeCells count="70">
    <mergeCell ref="P9:W9"/>
    <mergeCell ref="A10:W10"/>
    <mergeCell ref="A11:W11"/>
    <mergeCell ref="A12:W12"/>
    <mergeCell ref="A15:A25"/>
    <mergeCell ref="B15:B25"/>
    <mergeCell ref="C15:E17"/>
    <mergeCell ref="F15:I17"/>
    <mergeCell ref="J15:W20"/>
    <mergeCell ref="P21:Q21"/>
    <mergeCell ref="X15:Y20"/>
    <mergeCell ref="C18:C25"/>
    <mergeCell ref="D18:D25"/>
    <mergeCell ref="E18:E25"/>
    <mergeCell ref="G18:G25"/>
    <mergeCell ref="H18:H25"/>
    <mergeCell ref="I18:I25"/>
    <mergeCell ref="J21:K21"/>
    <mergeCell ref="L21:M21"/>
    <mergeCell ref="N21:O21"/>
    <mergeCell ref="R21:S21"/>
    <mergeCell ref="T21:U21"/>
    <mergeCell ref="V21:W21"/>
    <mergeCell ref="X21:X25"/>
    <mergeCell ref="Y21:Y25"/>
    <mergeCell ref="W22:W24"/>
    <mergeCell ref="X104:Y104"/>
    <mergeCell ref="G105:I105"/>
    <mergeCell ref="X105:Y105"/>
    <mergeCell ref="O22:O25"/>
    <mergeCell ref="P22:P25"/>
    <mergeCell ref="Q22:Q25"/>
    <mergeCell ref="R22:R25"/>
    <mergeCell ref="S22:S25"/>
    <mergeCell ref="T22:T24"/>
    <mergeCell ref="J22:J25"/>
    <mergeCell ref="K22:K25"/>
    <mergeCell ref="L22:L25"/>
    <mergeCell ref="M22:M25"/>
    <mergeCell ref="N22:N25"/>
    <mergeCell ref="U22:U24"/>
    <mergeCell ref="V22:V24"/>
    <mergeCell ref="AD75:AF75"/>
    <mergeCell ref="X103:Y103"/>
    <mergeCell ref="R109:S109"/>
    <mergeCell ref="G106:I106"/>
    <mergeCell ref="J106:W106"/>
    <mergeCell ref="G107:I107"/>
    <mergeCell ref="J107:W107"/>
    <mergeCell ref="G108:I108"/>
    <mergeCell ref="J108:K108"/>
    <mergeCell ref="L108:M108"/>
    <mergeCell ref="N108:O108"/>
    <mergeCell ref="P108:Q108"/>
    <mergeCell ref="R108:S108"/>
    <mergeCell ref="G109:I109"/>
    <mergeCell ref="J109:K109"/>
    <mergeCell ref="L109:M109"/>
    <mergeCell ref="N109:O109"/>
    <mergeCell ref="P109:Q109"/>
    <mergeCell ref="E111:I111"/>
    <mergeCell ref="B112:W112"/>
    <mergeCell ref="G110:I110"/>
    <mergeCell ref="J110:K110"/>
    <mergeCell ref="L110:M110"/>
    <mergeCell ref="N110:O110"/>
    <mergeCell ref="P110:Q110"/>
    <mergeCell ref="R110:S110"/>
    <mergeCell ref="E104:E110"/>
    <mergeCell ref="G104:I10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rowBreaks count="1" manualBreakCount="1">
    <brk id="102" max="24" man="1"/>
  </rowBreaks>
  <colBreaks count="1" manualBreakCount="1">
    <brk id="2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хоровики</vt:lpstr>
      <vt:lpstr>хоровики!Область_печати</vt:lpstr>
    </vt:vector>
  </TitlesOfParts>
  <Company>Академия хорового искусства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e.maitova</dc:creator>
  <cp:lastModifiedBy>А.А.Кобцева</cp:lastModifiedBy>
  <cp:lastPrinted>2019-09-18T04:57:24Z</cp:lastPrinted>
  <dcterms:created xsi:type="dcterms:W3CDTF">2011-04-08T12:40:33Z</dcterms:created>
  <dcterms:modified xsi:type="dcterms:W3CDTF">2021-09-07T08:09:51Z</dcterms:modified>
</cp:coreProperties>
</file>