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еподаватель\Desktop\"/>
    </mc:Choice>
  </mc:AlternateContent>
  <xr:revisionPtr revIDLastSave="0" documentId="8_{48365E0B-C6E6-4AA4-96E4-9CD5DD3622D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струнные" sheetId="12" r:id="rId1"/>
    <sheet name="фортепиано " sheetId="8" r:id="rId2"/>
    <sheet name="духовые " sheetId="13" r:id="rId3"/>
  </sheets>
  <definedNames>
    <definedName name="_xlnm.Print_Area" localSheetId="2">'духовые '!$A$1:$Y$121</definedName>
    <definedName name="_xlnm.Print_Area" localSheetId="0">струнные!$A$1:$Y$119</definedName>
    <definedName name="_xlnm.Print_Area" localSheetId="1">'фортепиано '!$A$1:$Y$123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19" i="12" l="1"/>
  <c r="AG119" i="12"/>
  <c r="AE98" i="8"/>
  <c r="AF98" i="8"/>
  <c r="I28" i="12" l="1"/>
  <c r="I99" i="12"/>
  <c r="I72" i="12"/>
  <c r="H65" i="12"/>
  <c r="I65" i="12"/>
  <c r="I55" i="12"/>
  <c r="H51" i="12"/>
  <c r="I51" i="12"/>
  <c r="G49" i="12"/>
  <c r="I49" i="12"/>
  <c r="H46" i="12"/>
  <c r="I46" i="12"/>
  <c r="H42" i="12"/>
  <c r="I42" i="12"/>
  <c r="H39" i="12"/>
  <c r="I39" i="12"/>
  <c r="H36" i="12"/>
  <c r="I36" i="12"/>
  <c r="H32" i="12"/>
  <c r="I32" i="12"/>
  <c r="G49" i="8"/>
  <c r="I49" i="8"/>
  <c r="I101" i="8"/>
  <c r="I55" i="8"/>
  <c r="H51" i="8"/>
  <c r="I51" i="8"/>
  <c r="H46" i="8"/>
  <c r="I46" i="8"/>
  <c r="H42" i="8"/>
  <c r="I42" i="8"/>
  <c r="H39" i="8"/>
  <c r="I39" i="8"/>
  <c r="H36" i="8"/>
  <c r="I36" i="8"/>
  <c r="H32" i="8"/>
  <c r="I32" i="8"/>
  <c r="I28" i="8"/>
  <c r="G48" i="13"/>
  <c r="I48" i="13"/>
  <c r="I28" i="13"/>
  <c r="H32" i="13"/>
  <c r="I32" i="13"/>
  <c r="H36" i="13"/>
  <c r="I36" i="13"/>
  <c r="H39" i="13"/>
  <c r="I39" i="13"/>
  <c r="H41" i="13"/>
  <c r="I41" i="13"/>
  <c r="H45" i="13"/>
  <c r="I45" i="13"/>
  <c r="H50" i="13"/>
  <c r="I50" i="13"/>
  <c r="I54" i="13"/>
  <c r="H64" i="13"/>
  <c r="I64" i="13"/>
  <c r="I71" i="13"/>
  <c r="G89" i="13"/>
  <c r="I99" i="13"/>
  <c r="H65" i="8"/>
  <c r="I65" i="8"/>
  <c r="D79" i="12"/>
  <c r="E88" i="12"/>
  <c r="C88" i="12" s="1"/>
  <c r="E87" i="12"/>
  <c r="C87" i="12" s="1"/>
  <c r="D55" i="12"/>
  <c r="E64" i="12"/>
  <c r="C64" i="12" s="1"/>
  <c r="D55" i="8"/>
  <c r="E64" i="8"/>
  <c r="C64" i="8" s="1"/>
  <c r="D54" i="13"/>
  <c r="E63" i="13"/>
  <c r="C63" i="13" s="1"/>
  <c r="I54" i="8" l="1"/>
  <c r="I27" i="8"/>
  <c r="I54" i="12"/>
  <c r="G87" i="12"/>
  <c r="I27" i="12"/>
  <c r="I88" i="12"/>
  <c r="I79" i="12" s="1"/>
  <c r="I27" i="13"/>
  <c r="I53" i="13"/>
  <c r="G63" i="13"/>
  <c r="G64" i="8"/>
  <c r="F64" i="8"/>
  <c r="F63" i="13"/>
  <c r="G64" i="12"/>
  <c r="F64" i="12"/>
  <c r="E85" i="13"/>
  <c r="H85" i="13" s="1"/>
  <c r="E86" i="13"/>
  <c r="E87" i="13"/>
  <c r="I87" i="13" s="1"/>
  <c r="I78" i="13" s="1"/>
  <c r="D78" i="13"/>
  <c r="D99" i="13"/>
  <c r="D89" i="13"/>
  <c r="D71" i="13"/>
  <c r="D101" i="8"/>
  <c r="D90" i="8"/>
  <c r="D72" i="8"/>
  <c r="E86" i="12"/>
  <c r="D99" i="12"/>
  <c r="D90" i="12"/>
  <c r="C87" i="13" l="1"/>
  <c r="C86" i="13"/>
  <c r="G86" i="13"/>
  <c r="C86" i="12"/>
  <c r="H86" i="12"/>
  <c r="D89" i="12"/>
  <c r="D78" i="12" s="1"/>
  <c r="D89" i="8"/>
  <c r="D88" i="13"/>
  <c r="D77" i="13" s="1"/>
  <c r="D70" i="13" s="1"/>
  <c r="E97" i="13" l="1"/>
  <c r="E96" i="13"/>
  <c r="G96" i="13" s="1"/>
  <c r="K112" i="13"/>
  <c r="L112" i="13"/>
  <c r="M112" i="13"/>
  <c r="N112" i="13"/>
  <c r="O112" i="13"/>
  <c r="P112" i="13"/>
  <c r="Q112" i="13"/>
  <c r="R112" i="13"/>
  <c r="S112" i="13"/>
  <c r="T112" i="13"/>
  <c r="U112" i="13"/>
  <c r="U111" i="13" s="1"/>
  <c r="U118" i="13" s="1"/>
  <c r="V112" i="13"/>
  <c r="W112" i="13"/>
  <c r="J112" i="13"/>
  <c r="E103" i="13"/>
  <c r="F102" i="13"/>
  <c r="E102" i="13"/>
  <c r="I102" i="13" s="1"/>
  <c r="E101" i="13"/>
  <c r="F100" i="13"/>
  <c r="F99" i="13" s="1"/>
  <c r="E100" i="13"/>
  <c r="G100" i="13" s="1"/>
  <c r="G99" i="13" s="1"/>
  <c r="G88" i="13" s="1"/>
  <c r="F95" i="13"/>
  <c r="E95" i="13"/>
  <c r="I95" i="13" s="1"/>
  <c r="F94" i="13"/>
  <c r="E94" i="13"/>
  <c r="H94" i="13" s="1"/>
  <c r="F93" i="13"/>
  <c r="E93" i="13"/>
  <c r="I93" i="13" s="1"/>
  <c r="F92" i="13"/>
  <c r="E92" i="13"/>
  <c r="H92" i="13" s="1"/>
  <c r="F91" i="13"/>
  <c r="E91" i="13"/>
  <c r="H91" i="13" s="1"/>
  <c r="F90" i="13"/>
  <c r="E90" i="13"/>
  <c r="C90" i="13" s="1"/>
  <c r="E84" i="13"/>
  <c r="G84" i="13" s="1"/>
  <c r="G78" i="13" s="1"/>
  <c r="G77" i="13" s="1"/>
  <c r="E83" i="13"/>
  <c r="H83" i="13" s="1"/>
  <c r="E82" i="13"/>
  <c r="H82" i="13" s="1"/>
  <c r="F82" i="13" s="1"/>
  <c r="E81" i="13"/>
  <c r="H81" i="13" s="1"/>
  <c r="F81" i="13" s="1"/>
  <c r="E80" i="13"/>
  <c r="E79" i="13"/>
  <c r="E76" i="13"/>
  <c r="G76" i="13" s="1"/>
  <c r="E75" i="13"/>
  <c r="H75" i="13" s="1"/>
  <c r="H71" i="13" s="1"/>
  <c r="E74" i="13"/>
  <c r="G74" i="13" s="1"/>
  <c r="E73" i="13"/>
  <c r="G73" i="13" s="1"/>
  <c r="E72" i="13"/>
  <c r="G72" i="13" s="1"/>
  <c r="E69" i="13"/>
  <c r="G69" i="13" s="1"/>
  <c r="E68" i="13"/>
  <c r="G68" i="13" s="1"/>
  <c r="E67" i="13"/>
  <c r="G67" i="13" s="1"/>
  <c r="E66" i="13"/>
  <c r="G66" i="13" s="1"/>
  <c r="E65" i="13"/>
  <c r="G65" i="13" s="1"/>
  <c r="D64" i="13"/>
  <c r="E62" i="13"/>
  <c r="G62" i="13" s="1"/>
  <c r="E61" i="13"/>
  <c r="G61" i="13" s="1"/>
  <c r="E60" i="13"/>
  <c r="G60" i="13" s="1"/>
  <c r="E59" i="13"/>
  <c r="G59" i="13" s="1"/>
  <c r="E58" i="13"/>
  <c r="G58" i="13" s="1"/>
  <c r="E57" i="13"/>
  <c r="H57" i="13" s="1"/>
  <c r="E56" i="13"/>
  <c r="G56" i="13" s="1"/>
  <c r="E55" i="13"/>
  <c r="E52" i="13"/>
  <c r="G52" i="13" s="1"/>
  <c r="E51" i="13"/>
  <c r="G51" i="13" s="1"/>
  <c r="D50" i="13"/>
  <c r="E49" i="13"/>
  <c r="D48" i="13"/>
  <c r="E47" i="13"/>
  <c r="G47" i="13" s="1"/>
  <c r="E46" i="13"/>
  <c r="G46" i="13" s="1"/>
  <c r="D45" i="13"/>
  <c r="E44" i="13"/>
  <c r="G44" i="13" s="1"/>
  <c r="E43" i="13"/>
  <c r="G43" i="13" s="1"/>
  <c r="E42" i="13"/>
  <c r="G42" i="13" s="1"/>
  <c r="D41" i="13"/>
  <c r="E40" i="13"/>
  <c r="F40" i="13" s="1"/>
  <c r="F39" i="13" s="1"/>
  <c r="D39" i="13"/>
  <c r="E38" i="13"/>
  <c r="G38" i="13" s="1"/>
  <c r="E37" i="13"/>
  <c r="G37" i="13" s="1"/>
  <c r="D36" i="13"/>
  <c r="E35" i="13"/>
  <c r="G35" i="13" s="1"/>
  <c r="E34" i="13"/>
  <c r="G34" i="13" s="1"/>
  <c r="E33" i="13"/>
  <c r="G33" i="13" s="1"/>
  <c r="D32" i="13"/>
  <c r="E31" i="13"/>
  <c r="H31" i="13" s="1"/>
  <c r="H28" i="13" s="1"/>
  <c r="E30" i="13"/>
  <c r="G30" i="13" s="1"/>
  <c r="E29" i="13"/>
  <c r="G29" i="13" s="1"/>
  <c r="D28" i="13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W112" i="12"/>
  <c r="J112" i="12"/>
  <c r="J111" i="12" s="1"/>
  <c r="H89" i="13" l="1"/>
  <c r="C101" i="13"/>
  <c r="H101" i="13"/>
  <c r="C103" i="13"/>
  <c r="H103" i="13"/>
  <c r="C97" i="13"/>
  <c r="I97" i="13"/>
  <c r="G45" i="13"/>
  <c r="F89" i="13"/>
  <c r="F88" i="13" s="1"/>
  <c r="G28" i="13"/>
  <c r="G36" i="13"/>
  <c r="G32" i="13"/>
  <c r="G64" i="13"/>
  <c r="G41" i="13"/>
  <c r="J111" i="13"/>
  <c r="J118" i="13" s="1"/>
  <c r="V111" i="13"/>
  <c r="V118" i="13" s="1"/>
  <c r="R111" i="13"/>
  <c r="R118" i="13" s="1"/>
  <c r="P111" i="13"/>
  <c r="P118" i="13" s="1"/>
  <c r="N111" i="13"/>
  <c r="N118" i="13" s="1"/>
  <c r="L111" i="13"/>
  <c r="L118" i="13" s="1"/>
  <c r="W111" i="13"/>
  <c r="W118" i="13" s="1"/>
  <c r="S111" i="13"/>
  <c r="S118" i="13" s="1"/>
  <c r="Q111" i="13"/>
  <c r="Q118" i="13" s="1"/>
  <c r="O111" i="13"/>
  <c r="O118" i="13" s="1"/>
  <c r="M111" i="13"/>
  <c r="M118" i="13" s="1"/>
  <c r="K111" i="13"/>
  <c r="K118" i="13" s="1"/>
  <c r="C49" i="13"/>
  <c r="C48" i="13" s="1"/>
  <c r="E48" i="13"/>
  <c r="F57" i="13"/>
  <c r="H54" i="13"/>
  <c r="H53" i="13" s="1"/>
  <c r="G50" i="13"/>
  <c r="G71" i="13"/>
  <c r="G70" i="13" s="1"/>
  <c r="G55" i="13"/>
  <c r="G54" i="13" s="1"/>
  <c r="E54" i="13"/>
  <c r="C79" i="13"/>
  <c r="E78" i="13"/>
  <c r="C85" i="13"/>
  <c r="AF92" i="13" s="1"/>
  <c r="AF97" i="13" s="1"/>
  <c r="AG92" i="13"/>
  <c r="AG97" i="13" s="1"/>
  <c r="E71" i="13"/>
  <c r="E45" i="13"/>
  <c r="C47" i="13"/>
  <c r="D53" i="13"/>
  <c r="H79" i="13"/>
  <c r="F79" i="13" s="1"/>
  <c r="H80" i="13"/>
  <c r="F80" i="13" s="1"/>
  <c r="C80" i="13"/>
  <c r="C81" i="13"/>
  <c r="C82" i="13"/>
  <c r="C83" i="13"/>
  <c r="F83" i="13"/>
  <c r="C102" i="13"/>
  <c r="C100" i="13"/>
  <c r="C99" i="13" s="1"/>
  <c r="E99" i="13"/>
  <c r="I90" i="13"/>
  <c r="I89" i="13" s="1"/>
  <c r="I88" i="13" s="1"/>
  <c r="I77" i="13" s="1"/>
  <c r="I70" i="13" s="1"/>
  <c r="I106" i="13" s="1"/>
  <c r="E89" i="13"/>
  <c r="D27" i="13"/>
  <c r="C57" i="13"/>
  <c r="E64" i="13"/>
  <c r="C92" i="13"/>
  <c r="X112" i="13"/>
  <c r="T111" i="13"/>
  <c r="T118" i="13" s="1"/>
  <c r="C96" i="13"/>
  <c r="C55" i="13"/>
  <c r="F55" i="13"/>
  <c r="E36" i="13"/>
  <c r="C38" i="13"/>
  <c r="C67" i="13"/>
  <c r="E41" i="13"/>
  <c r="C43" i="13"/>
  <c r="F43" i="13"/>
  <c r="C59" i="13"/>
  <c r="F59" i="13"/>
  <c r="C61" i="13"/>
  <c r="F61" i="13"/>
  <c r="C65" i="13"/>
  <c r="C69" i="13"/>
  <c r="C91" i="13"/>
  <c r="C66" i="13"/>
  <c r="F66" i="13"/>
  <c r="C68" i="13"/>
  <c r="F68" i="13"/>
  <c r="C84" i="13"/>
  <c r="F84" i="13"/>
  <c r="C93" i="13"/>
  <c r="C94" i="13"/>
  <c r="C34" i="13"/>
  <c r="C35" i="13"/>
  <c r="F35" i="13"/>
  <c r="C37" i="13"/>
  <c r="F37" i="13"/>
  <c r="F36" i="13" s="1"/>
  <c r="C42" i="13"/>
  <c r="F42" i="13"/>
  <c r="C44" i="13"/>
  <c r="F44" i="13"/>
  <c r="C46" i="13"/>
  <c r="F46" i="13"/>
  <c r="F45" i="13" s="1"/>
  <c r="H49" i="13"/>
  <c r="H48" i="13" s="1"/>
  <c r="H27" i="13" s="1"/>
  <c r="C56" i="13"/>
  <c r="F56" i="13"/>
  <c r="C58" i="13"/>
  <c r="F58" i="13"/>
  <c r="C60" i="13"/>
  <c r="F60" i="13"/>
  <c r="C62" i="13"/>
  <c r="F62" i="13"/>
  <c r="F65" i="13"/>
  <c r="F67" i="13"/>
  <c r="F69" i="13"/>
  <c r="C95" i="13"/>
  <c r="F31" i="13"/>
  <c r="E28" i="13"/>
  <c r="C29" i="13"/>
  <c r="F29" i="13"/>
  <c r="C30" i="13"/>
  <c r="F30" i="13"/>
  <c r="C31" i="13"/>
  <c r="E32" i="13"/>
  <c r="C33" i="13"/>
  <c r="F33" i="13"/>
  <c r="F34" i="13"/>
  <c r="G40" i="13"/>
  <c r="F75" i="13"/>
  <c r="E39" i="13"/>
  <c r="C40" i="13"/>
  <c r="C39" i="13" s="1"/>
  <c r="F51" i="13"/>
  <c r="C51" i="13"/>
  <c r="E50" i="13"/>
  <c r="F52" i="13"/>
  <c r="C52" i="13"/>
  <c r="C72" i="13"/>
  <c r="F72" i="13"/>
  <c r="C73" i="13"/>
  <c r="F73" i="13"/>
  <c r="C74" i="13"/>
  <c r="F74" i="13"/>
  <c r="C75" i="13"/>
  <c r="C76" i="13"/>
  <c r="F76" i="13"/>
  <c r="H99" i="13" l="1"/>
  <c r="H88" i="13"/>
  <c r="Z112" i="13"/>
  <c r="E88" i="13"/>
  <c r="E77" i="13" s="1"/>
  <c r="E70" i="13" s="1"/>
  <c r="G53" i="13"/>
  <c r="E53" i="13"/>
  <c r="F32" i="13"/>
  <c r="F28" i="13"/>
  <c r="C36" i="13"/>
  <c r="F50" i="13"/>
  <c r="F49" i="13"/>
  <c r="F48" i="13" s="1"/>
  <c r="F78" i="13"/>
  <c r="F77" i="13" s="1"/>
  <c r="F64" i="13"/>
  <c r="F41" i="13"/>
  <c r="F54" i="13"/>
  <c r="C45" i="13"/>
  <c r="G39" i="13"/>
  <c r="G27" i="13" s="1"/>
  <c r="F71" i="13"/>
  <c r="H78" i="13"/>
  <c r="H77" i="13" s="1"/>
  <c r="H70" i="13" s="1"/>
  <c r="H106" i="13" s="1"/>
  <c r="D106" i="13"/>
  <c r="C54" i="13"/>
  <c r="C78" i="13"/>
  <c r="C89" i="13"/>
  <c r="C88" i="13" s="1"/>
  <c r="X111" i="13"/>
  <c r="C71" i="13"/>
  <c r="C32" i="13"/>
  <c r="C41" i="13"/>
  <c r="C64" i="13"/>
  <c r="C50" i="13"/>
  <c r="E27" i="13"/>
  <c r="C28" i="13"/>
  <c r="G106" i="13" l="1"/>
  <c r="F70" i="13"/>
  <c r="F27" i="13"/>
  <c r="F53" i="13"/>
  <c r="C27" i="13"/>
  <c r="E106" i="13"/>
  <c r="C77" i="13"/>
  <c r="C70" i="13" s="1"/>
  <c r="C53" i="13"/>
  <c r="F106" i="13" l="1"/>
  <c r="C106" i="13"/>
  <c r="X112" i="12"/>
  <c r="W111" i="12"/>
  <c r="W118" i="12" s="1"/>
  <c r="V111" i="12"/>
  <c r="V118" i="12" s="1"/>
  <c r="U111" i="12"/>
  <c r="U118" i="12" s="1"/>
  <c r="T111" i="12"/>
  <c r="T118" i="12" s="1"/>
  <c r="S111" i="12"/>
  <c r="S118" i="12" s="1"/>
  <c r="R111" i="12"/>
  <c r="R118" i="12" s="1"/>
  <c r="Q111" i="12"/>
  <c r="Q118" i="12" s="1"/>
  <c r="P111" i="12"/>
  <c r="P118" i="12" s="1"/>
  <c r="O111" i="12"/>
  <c r="O118" i="12" s="1"/>
  <c r="N111" i="12"/>
  <c r="N118" i="12" s="1"/>
  <c r="M111" i="12"/>
  <c r="M118" i="12" s="1"/>
  <c r="L111" i="12"/>
  <c r="L118" i="12" s="1"/>
  <c r="K111" i="12"/>
  <c r="K118" i="12" s="1"/>
  <c r="J118" i="12"/>
  <c r="E103" i="12"/>
  <c r="F102" i="12"/>
  <c r="E102" i="12"/>
  <c r="I102" i="12" s="1"/>
  <c r="E101" i="12"/>
  <c r="F100" i="12"/>
  <c r="F99" i="12" s="1"/>
  <c r="E100" i="12"/>
  <c r="G100" i="12" s="1"/>
  <c r="G99" i="12" s="1"/>
  <c r="F97" i="12"/>
  <c r="E97" i="12"/>
  <c r="I97" i="12" s="1"/>
  <c r="F96" i="12"/>
  <c r="E96" i="12"/>
  <c r="G96" i="12" s="1"/>
  <c r="G90" i="12" s="1"/>
  <c r="F95" i="12"/>
  <c r="E95" i="12"/>
  <c r="I95" i="12" s="1"/>
  <c r="F94" i="12"/>
  <c r="E94" i="12"/>
  <c r="I94" i="12" s="1"/>
  <c r="F93" i="12"/>
  <c r="E93" i="12"/>
  <c r="H93" i="12" s="1"/>
  <c r="F92" i="12"/>
  <c r="E92" i="12"/>
  <c r="H92" i="12" s="1"/>
  <c r="H90" i="12" s="1"/>
  <c r="F91" i="12"/>
  <c r="E91" i="12"/>
  <c r="E85" i="12"/>
  <c r="G85" i="12" s="1"/>
  <c r="G79" i="12" s="1"/>
  <c r="E84" i="12"/>
  <c r="H84" i="12" s="1"/>
  <c r="E83" i="12"/>
  <c r="H83" i="12" s="1"/>
  <c r="F83" i="12" s="1"/>
  <c r="E82" i="12"/>
  <c r="H82" i="12" s="1"/>
  <c r="F82" i="12" s="1"/>
  <c r="E81" i="12"/>
  <c r="H81" i="12" s="1"/>
  <c r="F81" i="12" s="1"/>
  <c r="E80" i="12"/>
  <c r="E77" i="12"/>
  <c r="E76" i="12"/>
  <c r="C76" i="12" s="1"/>
  <c r="E75" i="12"/>
  <c r="E74" i="12"/>
  <c r="E73" i="12"/>
  <c r="D72" i="12"/>
  <c r="D71" i="12" s="1"/>
  <c r="E70" i="12"/>
  <c r="G70" i="12" s="1"/>
  <c r="E69" i="12"/>
  <c r="G69" i="12" s="1"/>
  <c r="E68" i="12"/>
  <c r="G68" i="12" s="1"/>
  <c r="E67" i="12"/>
  <c r="G67" i="12" s="1"/>
  <c r="E66" i="12"/>
  <c r="G66" i="12" s="1"/>
  <c r="D65" i="12"/>
  <c r="E63" i="12"/>
  <c r="G63" i="12" s="1"/>
  <c r="E62" i="12"/>
  <c r="G62" i="12" s="1"/>
  <c r="E61" i="12"/>
  <c r="G61" i="12" s="1"/>
  <c r="E60" i="12"/>
  <c r="G60" i="12" s="1"/>
  <c r="E59" i="12"/>
  <c r="G59" i="12" s="1"/>
  <c r="E58" i="12"/>
  <c r="H58" i="12" s="1"/>
  <c r="E57" i="12"/>
  <c r="G57" i="12" s="1"/>
  <c r="E56" i="12"/>
  <c r="E53" i="12"/>
  <c r="E52" i="12"/>
  <c r="D51" i="12"/>
  <c r="E50" i="12"/>
  <c r="D49" i="12"/>
  <c r="E48" i="12"/>
  <c r="G48" i="12" s="1"/>
  <c r="E47" i="12"/>
  <c r="G47" i="12" s="1"/>
  <c r="D46" i="12"/>
  <c r="E45" i="12"/>
  <c r="G45" i="12" s="1"/>
  <c r="E44" i="12"/>
  <c r="G44" i="12" s="1"/>
  <c r="E43" i="12"/>
  <c r="F43" i="12" s="1"/>
  <c r="D42" i="12"/>
  <c r="E41" i="12"/>
  <c r="E40" i="12"/>
  <c r="G40" i="12" s="1"/>
  <c r="G39" i="12" s="1"/>
  <c r="D39" i="12"/>
  <c r="E38" i="12"/>
  <c r="G38" i="12" s="1"/>
  <c r="E37" i="12"/>
  <c r="F37" i="12" s="1"/>
  <c r="F36" i="12" s="1"/>
  <c r="D36" i="12"/>
  <c r="E35" i="12"/>
  <c r="F35" i="12" s="1"/>
  <c r="E34" i="12"/>
  <c r="F34" i="12" s="1"/>
  <c r="E33" i="12"/>
  <c r="F33" i="12" s="1"/>
  <c r="F32" i="12" s="1"/>
  <c r="D32" i="12"/>
  <c r="E31" i="12"/>
  <c r="C31" i="12" s="1"/>
  <c r="E30" i="12"/>
  <c r="F30" i="12" s="1"/>
  <c r="E29" i="12"/>
  <c r="F29" i="12" s="1"/>
  <c r="D28" i="12"/>
  <c r="G46" i="12" l="1"/>
  <c r="G65" i="12"/>
  <c r="G89" i="12"/>
  <c r="G78" i="12" s="1"/>
  <c r="F90" i="12"/>
  <c r="F89" i="12" s="1"/>
  <c r="C103" i="12"/>
  <c r="H103" i="12"/>
  <c r="C50" i="12"/>
  <c r="C49" i="12" s="1"/>
  <c r="E49" i="12"/>
  <c r="F58" i="12"/>
  <c r="H55" i="12"/>
  <c r="H54" i="12" s="1"/>
  <c r="C101" i="12"/>
  <c r="H101" i="12"/>
  <c r="E51" i="12"/>
  <c r="E90" i="12"/>
  <c r="C96" i="12"/>
  <c r="E79" i="12"/>
  <c r="C91" i="12"/>
  <c r="C102" i="12"/>
  <c r="G56" i="12"/>
  <c r="G55" i="12" s="1"/>
  <c r="E55" i="12"/>
  <c r="H80" i="12"/>
  <c r="C100" i="12"/>
  <c r="E99" i="12"/>
  <c r="I91" i="12"/>
  <c r="I90" i="12" s="1"/>
  <c r="I89" i="12" s="1"/>
  <c r="I78" i="12" s="1"/>
  <c r="I71" i="12" s="1"/>
  <c r="I106" i="12" s="1"/>
  <c r="D54" i="12"/>
  <c r="C83" i="12"/>
  <c r="C84" i="12"/>
  <c r="F84" i="12"/>
  <c r="C92" i="12"/>
  <c r="D27" i="12"/>
  <c r="E39" i="12"/>
  <c r="C45" i="12"/>
  <c r="F45" i="12"/>
  <c r="E46" i="12"/>
  <c r="C48" i="12"/>
  <c r="C56" i="12"/>
  <c r="F56" i="12"/>
  <c r="C58" i="12"/>
  <c r="C59" i="12"/>
  <c r="F59" i="12"/>
  <c r="C61" i="12"/>
  <c r="F61" i="12"/>
  <c r="C63" i="12"/>
  <c r="F63" i="12"/>
  <c r="E65" i="12"/>
  <c r="C67" i="12"/>
  <c r="F67" i="12"/>
  <c r="C69" i="12"/>
  <c r="F69" i="12"/>
  <c r="C82" i="12"/>
  <c r="C94" i="12"/>
  <c r="C40" i="12"/>
  <c r="C39" i="12" s="1"/>
  <c r="F40" i="12"/>
  <c r="F39" i="12" s="1"/>
  <c r="C47" i="12"/>
  <c r="F47" i="12"/>
  <c r="F46" i="12" s="1"/>
  <c r="C57" i="12"/>
  <c r="F57" i="12"/>
  <c r="C60" i="12"/>
  <c r="F60" i="12"/>
  <c r="C62" i="12"/>
  <c r="F62" i="12"/>
  <c r="C66" i="12"/>
  <c r="F66" i="12"/>
  <c r="C68" i="12"/>
  <c r="F68" i="12"/>
  <c r="C70" i="12"/>
  <c r="F70" i="12"/>
  <c r="C80" i="12"/>
  <c r="C81" i="12"/>
  <c r="C85" i="12"/>
  <c r="F85" i="12"/>
  <c r="C93" i="12"/>
  <c r="C95" i="12"/>
  <c r="C97" i="12"/>
  <c r="G29" i="12"/>
  <c r="G34" i="12"/>
  <c r="G35" i="12"/>
  <c r="G37" i="12"/>
  <c r="G36" i="12" s="1"/>
  <c r="G43" i="12"/>
  <c r="G42" i="12" s="1"/>
  <c r="F52" i="12"/>
  <c r="C52" i="12"/>
  <c r="F53" i="12"/>
  <c r="C53" i="12"/>
  <c r="F73" i="12"/>
  <c r="C73" i="12"/>
  <c r="F74" i="12"/>
  <c r="C74" i="12"/>
  <c r="F75" i="12"/>
  <c r="C75" i="12"/>
  <c r="F77" i="12"/>
  <c r="C77" i="12"/>
  <c r="G30" i="12"/>
  <c r="H31" i="12"/>
  <c r="H28" i="12" s="1"/>
  <c r="G33" i="12"/>
  <c r="E28" i="12"/>
  <c r="C29" i="12"/>
  <c r="C30" i="12"/>
  <c r="E32" i="12"/>
  <c r="C33" i="12"/>
  <c r="C34" i="12"/>
  <c r="C35" i="12"/>
  <c r="E36" i="12"/>
  <c r="C37" i="12"/>
  <c r="C38" i="12"/>
  <c r="E42" i="12"/>
  <c r="C43" i="12"/>
  <c r="C44" i="12"/>
  <c r="F44" i="12"/>
  <c r="H50" i="12"/>
  <c r="H49" i="12" s="1"/>
  <c r="G52" i="12"/>
  <c r="G53" i="12"/>
  <c r="E72" i="12"/>
  <c r="G73" i="12"/>
  <c r="G74" i="12"/>
  <c r="G75" i="12"/>
  <c r="H76" i="12"/>
  <c r="H72" i="12" s="1"/>
  <c r="G77" i="12"/>
  <c r="X111" i="12"/>
  <c r="K116" i="8"/>
  <c r="L116" i="8"/>
  <c r="L115" i="8" s="1"/>
  <c r="M116" i="8"/>
  <c r="N116" i="8"/>
  <c r="N115" i="8" s="1"/>
  <c r="O116" i="8"/>
  <c r="P116" i="8"/>
  <c r="P115" i="8" s="1"/>
  <c r="P122" i="8" s="1"/>
  <c r="Q116" i="8"/>
  <c r="R116" i="8"/>
  <c r="R115" i="8" s="1"/>
  <c r="R122" i="8" s="1"/>
  <c r="S116" i="8"/>
  <c r="T116" i="8"/>
  <c r="T115" i="8" s="1"/>
  <c r="T122" i="8" s="1"/>
  <c r="U116" i="8"/>
  <c r="V116" i="8"/>
  <c r="V115" i="8" s="1"/>
  <c r="V122" i="8" s="1"/>
  <c r="W116" i="8"/>
  <c r="N122" i="8"/>
  <c r="J116" i="8"/>
  <c r="J115" i="8" s="1"/>
  <c r="E92" i="8"/>
  <c r="C92" i="8" s="1"/>
  <c r="E93" i="8"/>
  <c r="C93" i="8" s="1"/>
  <c r="E94" i="8"/>
  <c r="C94" i="8" s="1"/>
  <c r="E95" i="8"/>
  <c r="C95" i="8" s="1"/>
  <c r="E96" i="8"/>
  <c r="C96" i="8" s="1"/>
  <c r="E97" i="8"/>
  <c r="C97" i="8" s="1"/>
  <c r="E98" i="8"/>
  <c r="C98" i="8" s="1"/>
  <c r="E99" i="8"/>
  <c r="C99" i="8" s="1"/>
  <c r="E91" i="8"/>
  <c r="F93" i="8"/>
  <c r="E81" i="8"/>
  <c r="C81" i="8" s="1"/>
  <c r="E82" i="8"/>
  <c r="C82" i="8" s="1"/>
  <c r="E83" i="8"/>
  <c r="C83" i="8" s="1"/>
  <c r="E84" i="8"/>
  <c r="C84" i="8" s="1"/>
  <c r="E85" i="8"/>
  <c r="C85" i="8" s="1"/>
  <c r="E80" i="8"/>
  <c r="I72" i="8"/>
  <c r="D65" i="8"/>
  <c r="E67" i="8"/>
  <c r="C67" i="8" s="1"/>
  <c r="E68" i="8"/>
  <c r="C68" i="8" s="1"/>
  <c r="E69" i="8"/>
  <c r="C69" i="8" s="1"/>
  <c r="E70" i="8"/>
  <c r="C70" i="8" s="1"/>
  <c r="E66" i="8"/>
  <c r="C66" i="8" s="1"/>
  <c r="E57" i="8"/>
  <c r="C57" i="8" s="1"/>
  <c r="E58" i="8"/>
  <c r="C58" i="8" s="1"/>
  <c r="E59" i="8"/>
  <c r="C59" i="8" s="1"/>
  <c r="E60" i="8"/>
  <c r="C60" i="8" s="1"/>
  <c r="E61" i="8"/>
  <c r="C61" i="8" s="1"/>
  <c r="E62" i="8"/>
  <c r="C62" i="8" s="1"/>
  <c r="E63" i="8"/>
  <c r="C63" i="8" s="1"/>
  <c r="E56" i="8"/>
  <c r="H99" i="12" l="1"/>
  <c r="H89" i="12" s="1"/>
  <c r="Z112" i="12"/>
  <c r="G54" i="12"/>
  <c r="E89" i="12"/>
  <c r="E78" i="12" s="1"/>
  <c r="G51" i="12"/>
  <c r="F42" i="12"/>
  <c r="G32" i="12"/>
  <c r="D106" i="12"/>
  <c r="C99" i="12"/>
  <c r="F51" i="12"/>
  <c r="F80" i="12"/>
  <c r="F79" i="12" s="1"/>
  <c r="F78" i="12" s="1"/>
  <c r="H79" i="12"/>
  <c r="H78" i="12" s="1"/>
  <c r="H71" i="12" s="1"/>
  <c r="G72" i="12"/>
  <c r="G71" i="12" s="1"/>
  <c r="H27" i="12"/>
  <c r="G28" i="12"/>
  <c r="F65" i="12"/>
  <c r="F55" i="12"/>
  <c r="C55" i="12"/>
  <c r="C79" i="12"/>
  <c r="C56" i="8"/>
  <c r="C55" i="8" s="1"/>
  <c r="E55" i="8"/>
  <c r="C90" i="12"/>
  <c r="E90" i="8"/>
  <c r="AA86" i="12"/>
  <c r="C80" i="8"/>
  <c r="C36" i="12"/>
  <c r="W115" i="8"/>
  <c r="W122" i="8" s="1"/>
  <c r="U115" i="8"/>
  <c r="U122" i="8" s="1"/>
  <c r="S115" i="8"/>
  <c r="S122" i="8" s="1"/>
  <c r="Q115" i="8"/>
  <c r="Q122" i="8" s="1"/>
  <c r="O115" i="8"/>
  <c r="O122" i="8" s="1"/>
  <c r="M115" i="8"/>
  <c r="M122" i="8" s="1"/>
  <c r="K115" i="8"/>
  <c r="K122" i="8" s="1"/>
  <c r="E54" i="12"/>
  <c r="C46" i="12"/>
  <c r="C65" i="12"/>
  <c r="F76" i="12"/>
  <c r="F72" i="12" s="1"/>
  <c r="F71" i="12" s="1"/>
  <c r="E71" i="12"/>
  <c r="F50" i="12"/>
  <c r="F49" i="12" s="1"/>
  <c r="C32" i="12"/>
  <c r="E27" i="12"/>
  <c r="F31" i="12"/>
  <c r="F28" i="12" s="1"/>
  <c r="C51" i="12"/>
  <c r="C42" i="12"/>
  <c r="C28" i="12"/>
  <c r="C72" i="12"/>
  <c r="X116" i="8"/>
  <c r="J122" i="8"/>
  <c r="L122" i="8"/>
  <c r="H93" i="8"/>
  <c r="H90" i="8" s="1"/>
  <c r="E65" i="8"/>
  <c r="D54" i="8"/>
  <c r="D42" i="8"/>
  <c r="D39" i="8"/>
  <c r="D36" i="8"/>
  <c r="D46" i="8"/>
  <c r="D32" i="8"/>
  <c r="D51" i="8"/>
  <c r="D49" i="8"/>
  <c r="E53" i="8"/>
  <c r="C53" i="8" s="1"/>
  <c r="E52" i="8"/>
  <c r="F52" i="8" s="1"/>
  <c r="E50" i="8"/>
  <c r="E48" i="8"/>
  <c r="C48" i="8" s="1"/>
  <c r="E47" i="8"/>
  <c r="C47" i="8" s="1"/>
  <c r="E44" i="8"/>
  <c r="C44" i="8" s="1"/>
  <c r="E45" i="8"/>
  <c r="C45" i="8" s="1"/>
  <c r="E43" i="8"/>
  <c r="C43" i="8" s="1"/>
  <c r="E41" i="8"/>
  <c r="E40" i="8"/>
  <c r="C40" i="8" s="1"/>
  <c r="E38" i="8"/>
  <c r="C38" i="8" s="1"/>
  <c r="E37" i="8"/>
  <c r="C37" i="8" s="1"/>
  <c r="E35" i="8"/>
  <c r="C35" i="8" s="1"/>
  <c r="E34" i="8"/>
  <c r="C34" i="8" s="1"/>
  <c r="E33" i="8"/>
  <c r="C33" i="8" s="1"/>
  <c r="E31" i="8"/>
  <c r="C31" i="8" s="1"/>
  <c r="E30" i="8"/>
  <c r="C30" i="8" s="1"/>
  <c r="F91" i="8"/>
  <c r="F96" i="8"/>
  <c r="F98" i="8"/>
  <c r="F99" i="8"/>
  <c r="F102" i="8"/>
  <c r="F101" i="8" s="1"/>
  <c r="F97" i="8"/>
  <c r="F94" i="8"/>
  <c r="F92" i="8"/>
  <c r="F95" i="8"/>
  <c r="F104" i="8"/>
  <c r="G27" i="12" l="1"/>
  <c r="G52" i="8"/>
  <c r="F90" i="8"/>
  <c r="F89" i="8" s="1"/>
  <c r="C50" i="8"/>
  <c r="E49" i="8"/>
  <c r="F27" i="12"/>
  <c r="C89" i="12"/>
  <c r="C78" i="12" s="1"/>
  <c r="C71" i="12" s="1"/>
  <c r="H106" i="12"/>
  <c r="F54" i="12"/>
  <c r="G106" i="12"/>
  <c r="E106" i="12"/>
  <c r="C54" i="12"/>
  <c r="C27" i="12"/>
  <c r="X115" i="8"/>
  <c r="C42" i="8"/>
  <c r="G53" i="8"/>
  <c r="G51" i="8" s="1"/>
  <c r="C52" i="8"/>
  <c r="E39" i="8"/>
  <c r="H31" i="8"/>
  <c r="H28" i="8" s="1"/>
  <c r="D28" i="8"/>
  <c r="D27" i="8" s="1"/>
  <c r="F106" i="12" l="1"/>
  <c r="C106" i="12"/>
  <c r="E105" i="8"/>
  <c r="H105" i="8" s="1"/>
  <c r="F56" i="8"/>
  <c r="F57" i="8"/>
  <c r="C105" i="8" l="1"/>
  <c r="F53" i="8" l="1"/>
  <c r="F51" i="8" s="1"/>
  <c r="F45" i="8"/>
  <c r="F44" i="8"/>
  <c r="F43" i="8"/>
  <c r="F42" i="8" l="1"/>
  <c r="F47" i="8"/>
  <c r="F46" i="8" s="1"/>
  <c r="F37" i="8"/>
  <c r="F36" i="8" s="1"/>
  <c r="F34" i="8"/>
  <c r="F35" i="8"/>
  <c r="F33" i="8"/>
  <c r="F30" i="8"/>
  <c r="E29" i="8"/>
  <c r="F32" i="8" l="1"/>
  <c r="F29" i="8"/>
  <c r="E28" i="8"/>
  <c r="C29" i="8"/>
  <c r="C91" i="8"/>
  <c r="C90" i="8" s="1"/>
  <c r="E32" i="8"/>
  <c r="F70" i="8"/>
  <c r="F69" i="8"/>
  <c r="F67" i="8"/>
  <c r="F66" i="8"/>
  <c r="E77" i="8"/>
  <c r="C77" i="8" s="1"/>
  <c r="F85" i="8"/>
  <c r="E103" i="8"/>
  <c r="H103" i="8" s="1"/>
  <c r="H101" i="8" s="1"/>
  <c r="H89" i="8" s="1"/>
  <c r="E102" i="8"/>
  <c r="G102" i="8" s="1"/>
  <c r="G101" i="8" s="1"/>
  <c r="E86" i="8"/>
  <c r="H86" i="8" s="1"/>
  <c r="E88" i="8"/>
  <c r="E87" i="8"/>
  <c r="G87" i="8" s="1"/>
  <c r="E104" i="8"/>
  <c r="I88" i="8" l="1"/>
  <c r="I79" i="8" s="1"/>
  <c r="E79" i="8"/>
  <c r="E101" i="8"/>
  <c r="F77" i="8"/>
  <c r="G77" i="8"/>
  <c r="C87" i="8"/>
  <c r="C88" i="8"/>
  <c r="C103" i="8"/>
  <c r="D79" i="8" l="1"/>
  <c r="D78" i="8" s="1"/>
  <c r="D71" i="8" s="1"/>
  <c r="D109" i="8" s="1"/>
  <c r="E89" i="8"/>
  <c r="C86" i="8"/>
  <c r="C79" i="8" s="1"/>
  <c r="G69" i="8"/>
  <c r="F68" i="8"/>
  <c r="F65" i="8" s="1"/>
  <c r="G48" i="8"/>
  <c r="F40" i="8"/>
  <c r="F39" i="8" s="1"/>
  <c r="G38" i="8" l="1"/>
  <c r="E36" i="8"/>
  <c r="C102" i="8"/>
  <c r="C101" i="8" s="1"/>
  <c r="C89" i="8" s="1"/>
  <c r="C78" i="8" s="1"/>
  <c r="G68" i="8"/>
  <c r="I91" i="8" l="1"/>
  <c r="H80" i="8"/>
  <c r="H82" i="8"/>
  <c r="F82" i="8" s="1"/>
  <c r="H83" i="8"/>
  <c r="F83" i="8" s="1"/>
  <c r="G85" i="8"/>
  <c r="G79" i="8" s="1"/>
  <c r="E74" i="8"/>
  <c r="E75" i="8"/>
  <c r="E76" i="8"/>
  <c r="C76" i="8" s="1"/>
  <c r="E73" i="8"/>
  <c r="G67" i="8"/>
  <c r="F61" i="8"/>
  <c r="G57" i="8"/>
  <c r="H58" i="8"/>
  <c r="H55" i="8" s="1"/>
  <c r="H54" i="8" s="1"/>
  <c r="F59" i="8"/>
  <c r="F60" i="8"/>
  <c r="E51" i="8"/>
  <c r="H50" i="8"/>
  <c r="H49" i="8" s="1"/>
  <c r="H27" i="8" s="1"/>
  <c r="G44" i="8"/>
  <c r="G45" i="8"/>
  <c r="G40" i="8"/>
  <c r="G39" i="8" s="1"/>
  <c r="G34" i="8"/>
  <c r="G35" i="8"/>
  <c r="G33" i="8"/>
  <c r="G30" i="8"/>
  <c r="G32" i="8" l="1"/>
  <c r="F80" i="8"/>
  <c r="G74" i="8"/>
  <c r="C74" i="8"/>
  <c r="G73" i="8"/>
  <c r="C73" i="8"/>
  <c r="G75" i="8"/>
  <c r="C75" i="8"/>
  <c r="H76" i="8"/>
  <c r="H72" i="8" s="1"/>
  <c r="F74" i="8"/>
  <c r="F73" i="8"/>
  <c r="E72" i="8"/>
  <c r="F75" i="8"/>
  <c r="F50" i="8"/>
  <c r="F49" i="8" s="1"/>
  <c r="F31" i="8"/>
  <c r="F28" i="8" s="1"/>
  <c r="G63" i="8"/>
  <c r="F63" i="8"/>
  <c r="F58" i="8"/>
  <c r="G62" i="8"/>
  <c r="F62" i="8"/>
  <c r="H84" i="8"/>
  <c r="F84" i="8"/>
  <c r="H81" i="8"/>
  <c r="F81" i="8" s="1"/>
  <c r="E78" i="8"/>
  <c r="G61" i="8"/>
  <c r="E54" i="8"/>
  <c r="G56" i="8"/>
  <c r="G66" i="8"/>
  <c r="G70" i="8"/>
  <c r="G59" i="8"/>
  <c r="G60" i="8"/>
  <c r="G47" i="8"/>
  <c r="G46" i="8" s="1"/>
  <c r="E46" i="8"/>
  <c r="G37" i="8"/>
  <c r="G36" i="8" s="1"/>
  <c r="H95" i="8"/>
  <c r="I92" i="8"/>
  <c r="I97" i="8"/>
  <c r="H94" i="8"/>
  <c r="I104" i="8"/>
  <c r="C104" i="8"/>
  <c r="Z116" i="8" s="1"/>
  <c r="G98" i="8"/>
  <c r="G90" i="8" s="1"/>
  <c r="G89" i="8" s="1"/>
  <c r="G78" i="8" s="1"/>
  <c r="G43" i="8"/>
  <c r="G42" i="8" s="1"/>
  <c r="E42" i="8"/>
  <c r="I99" i="8"/>
  <c r="I96" i="8"/>
  <c r="G29" i="8"/>
  <c r="G28" i="8" s="1"/>
  <c r="G27" i="8" l="1"/>
  <c r="I90" i="8"/>
  <c r="I89" i="8" s="1"/>
  <c r="I78" i="8" s="1"/>
  <c r="I71" i="8" s="1"/>
  <c r="I109" i="8" s="1"/>
  <c r="F27" i="8"/>
  <c r="G55" i="8"/>
  <c r="H79" i="8"/>
  <c r="H78" i="8" s="1"/>
  <c r="H71" i="8" s="1"/>
  <c r="H109" i="8" s="1"/>
  <c r="G65" i="8"/>
  <c r="F55" i="8"/>
  <c r="F54" i="8" s="1"/>
  <c r="F79" i="8"/>
  <c r="F78" i="8" s="1"/>
  <c r="C72" i="8"/>
  <c r="C71" i="8" s="1"/>
  <c r="F76" i="8"/>
  <c r="F72" i="8" s="1"/>
  <c r="G72" i="8"/>
  <c r="G71" i="8" s="1"/>
  <c r="E71" i="8"/>
  <c r="C39" i="8"/>
  <c r="C51" i="8"/>
  <c r="C46" i="8"/>
  <c r="C32" i="8"/>
  <c r="F71" i="8" l="1"/>
  <c r="F109" i="8" s="1"/>
  <c r="G54" i="8"/>
  <c r="G109" i="8" s="1"/>
  <c r="C65" i="8"/>
  <c r="C28" i="8"/>
  <c r="C54" i="8"/>
  <c r="C36" i="8"/>
  <c r="E27" i="8" l="1"/>
  <c r="E109" i="8" s="1"/>
  <c r="C49" i="8" l="1"/>
  <c r="C27" i="8" s="1"/>
  <c r="C109" i="8" s="1"/>
</calcChain>
</file>

<file path=xl/sharedStrings.xml><?xml version="1.0" encoding="utf-8"?>
<sst xmlns="http://schemas.openxmlformats.org/spreadsheetml/2006/main" count="885" uniqueCount="284">
  <si>
    <t>5 кл.</t>
  </si>
  <si>
    <t>6 кл.</t>
  </si>
  <si>
    <t>7 кл.</t>
  </si>
  <si>
    <t>8 класс</t>
  </si>
  <si>
    <t>9 класс</t>
  </si>
  <si>
    <t>Русский язык</t>
  </si>
  <si>
    <t>Иностранный язык</t>
  </si>
  <si>
    <t>История России. Всеобщая история</t>
  </si>
  <si>
    <t>Обществознание</t>
  </si>
  <si>
    <t>География</t>
  </si>
  <si>
    <t>Физическая культура</t>
  </si>
  <si>
    <t>Музыкальная литература</t>
  </si>
  <si>
    <t>Народная музыкальная культура</t>
  </si>
  <si>
    <t>Музыкальная информатика</t>
  </si>
  <si>
    <t>Основы философии</t>
  </si>
  <si>
    <t>История</t>
  </si>
  <si>
    <t>Психология общения</t>
  </si>
  <si>
    <t>Общепрофессиональные дисциплины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</si>
  <si>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</si>
  <si>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</si>
  <si>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</si>
  <si>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</si>
  <si>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Безопасность жизнедеятельности</t>
  </si>
  <si>
    <t>Исполнительская практика</t>
  </si>
  <si>
    <t>Промежуточная аттестация</t>
  </si>
  <si>
    <t>1 нед.</t>
  </si>
  <si>
    <t xml:space="preserve">Профессиональные модули </t>
  </si>
  <si>
    <t>Педагогическая деятельность</t>
  </si>
  <si>
    <t>Предметная область "Филология"</t>
  </si>
  <si>
    <t>Математика и информатика</t>
  </si>
  <si>
    <t>Предметная область "Искусство"</t>
  </si>
  <si>
    <t>Предметная область "Технология"</t>
  </si>
  <si>
    <t>ОД.02.</t>
  </si>
  <si>
    <t>Хор</t>
  </si>
  <si>
    <t>Физика</t>
  </si>
  <si>
    <t>Биология</t>
  </si>
  <si>
    <t>Химия</t>
  </si>
  <si>
    <t>История мировой культуры</t>
  </si>
  <si>
    <t>Основы безопасности жизнедеятельности</t>
  </si>
  <si>
    <t>Литература</t>
  </si>
  <si>
    <t>Обществознание (включая экономику и право)</t>
  </si>
  <si>
    <t>Естествознание</t>
  </si>
  <si>
    <t>Профильные учебные дисциплины</t>
  </si>
  <si>
    <t>Ансамблевое исполнительство</t>
  </si>
  <si>
    <t xml:space="preserve">Концертмейстерский класс </t>
  </si>
  <si>
    <t>Педагогические основы преподавания творческих дисциплин</t>
  </si>
  <si>
    <t>Концертмейстерская подготовка</t>
  </si>
  <si>
    <t>Фортепианный дуэт</t>
  </si>
  <si>
    <t>Чтение с листа и транспозиция</t>
  </si>
  <si>
    <t>Учебная практика по педагогической работе</t>
  </si>
  <si>
    <t>Производственная практика (по профилю специальности)</t>
  </si>
  <si>
    <t>Педагогическая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</si>
  <si>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</si>
  <si>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</si>
  <si>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 (дипломная работа) «Исполнение сольной программы»</t>
  </si>
  <si>
    <t>Государственные экзамены</t>
  </si>
  <si>
    <t>2 нед.</t>
  </si>
  <si>
    <t>Производственная практика (преддипломная)</t>
  </si>
  <si>
    <t>4нед.</t>
  </si>
  <si>
    <t>экз.</t>
  </si>
  <si>
    <t>зач.</t>
  </si>
  <si>
    <t>ОД.01.</t>
  </si>
  <si>
    <t>ОГСЭ.00</t>
  </si>
  <si>
    <t>П.00</t>
  </si>
  <si>
    <t>ОП.00</t>
  </si>
  <si>
    <t>ОП.01.</t>
  </si>
  <si>
    <t>ОП.02.</t>
  </si>
  <si>
    <t>ОП.03.</t>
  </si>
  <si>
    <t>ОП.04.</t>
  </si>
  <si>
    <t>ОП.05.</t>
  </si>
  <si>
    <t>ОП.06.</t>
  </si>
  <si>
    <t>ПМ.00</t>
  </si>
  <si>
    <t>ПМ.01.</t>
  </si>
  <si>
    <t>МДК.01.01.</t>
  </si>
  <si>
    <t>МДК.01.02.</t>
  </si>
  <si>
    <t>МДК.01.03.</t>
  </si>
  <si>
    <t>ПМ.02.</t>
  </si>
  <si>
    <t>МДК.02.01.</t>
  </si>
  <si>
    <t>УП.01.01.</t>
  </si>
  <si>
    <t>УП.01.02.</t>
  </si>
  <si>
    <t>УП.01.03.</t>
  </si>
  <si>
    <t>УП.01.04.</t>
  </si>
  <si>
    <t>УП.01.05.</t>
  </si>
  <si>
    <t>ПП.00</t>
  </si>
  <si>
    <t>ПА.00</t>
  </si>
  <si>
    <t>5кл.</t>
  </si>
  <si>
    <t>6кл.</t>
  </si>
  <si>
    <t>7кл.</t>
  </si>
  <si>
    <t>ФОРТЕПИАНО</t>
  </si>
  <si>
    <t>Индекс</t>
  </si>
  <si>
    <t>групповые</t>
  </si>
  <si>
    <t>мелкогрупповые</t>
  </si>
  <si>
    <t>индивидуальные</t>
  </si>
  <si>
    <t>Предметная область "Математика и информатика"</t>
  </si>
  <si>
    <t>МДК.01.04.</t>
  </si>
  <si>
    <t>Постановка голоса</t>
  </si>
  <si>
    <t>Музыкальный диктант</t>
  </si>
  <si>
    <t>Дополнительный инструмент - фортепиано</t>
  </si>
  <si>
    <t>МДК.01.05.</t>
  </si>
  <si>
    <t>ВСЕГО</t>
  </si>
  <si>
    <t>ОРКЕСТРОВЫЕ СТРУННЫЕ ИНСТРУМЕНТЫ</t>
  </si>
  <si>
    <t>Оркестровый класс, работа с оркестровыми партиями</t>
  </si>
  <si>
    <t>УП.02.01.</t>
  </si>
  <si>
    <t>УП.02.02.</t>
  </si>
  <si>
    <t>УП.02.03.</t>
  </si>
  <si>
    <t xml:space="preserve"> специальности 53.02.03 Инструментальное исполнительство (по видам инструментов)</t>
  </si>
  <si>
    <t>Народные традиции</t>
  </si>
  <si>
    <t>Образовательный уровень СПО – углубленная подготовка</t>
  </si>
  <si>
    <t>Форма обучения - очная</t>
  </si>
  <si>
    <t>ПО.01.</t>
  </si>
  <si>
    <t>УПО.01.01</t>
  </si>
  <si>
    <t>УПО.01.02</t>
  </si>
  <si>
    <t>УПО.01.03</t>
  </si>
  <si>
    <t>ПО.02.</t>
  </si>
  <si>
    <t>УПО.02.01.</t>
  </si>
  <si>
    <t>УПО.02.02.</t>
  </si>
  <si>
    <t>УПО.02.03.</t>
  </si>
  <si>
    <t>Математика. Алгебра.Геометрия.</t>
  </si>
  <si>
    <t>Информатика</t>
  </si>
  <si>
    <t>ПО.04.</t>
  </si>
  <si>
    <t>УПО.04.01.</t>
  </si>
  <si>
    <t>ПО.05.</t>
  </si>
  <si>
    <t>УПО.05.01.</t>
  </si>
  <si>
    <t>УПО.05.02.</t>
  </si>
  <si>
    <t>УПО.05.03.</t>
  </si>
  <si>
    <t>ПОД.06.</t>
  </si>
  <si>
    <t>УПО.06.01</t>
  </si>
  <si>
    <t>УПО.06.02</t>
  </si>
  <si>
    <t>ПО.07.</t>
  </si>
  <si>
    <t>УПО.07.01.</t>
  </si>
  <si>
    <t>ПО.08.</t>
  </si>
  <si>
    <t>УПО.08.01.</t>
  </si>
  <si>
    <t>УПО.08.02.</t>
  </si>
  <si>
    <t>Общеобразовательный учебный цикл, реализующий федеральный государственный образовательный стандарт среднего  общего образования</t>
  </si>
  <si>
    <t>Учебные дисциплины</t>
  </si>
  <si>
    <t>УД.01.01.</t>
  </si>
  <si>
    <t>УД.01.02.</t>
  </si>
  <si>
    <t>УД.01.03.</t>
  </si>
  <si>
    <t>УД.01.04.</t>
  </si>
  <si>
    <t>УД.01.05.</t>
  </si>
  <si>
    <t>УД.01.06.</t>
  </si>
  <si>
    <t>УД.01.07.</t>
  </si>
  <si>
    <t>УД.01.08.</t>
  </si>
  <si>
    <t>УД.02.01.</t>
  </si>
  <si>
    <t>УД.02.02.</t>
  </si>
  <si>
    <t>УД.02.03.</t>
  </si>
  <si>
    <t>УД.02.04.</t>
  </si>
  <si>
    <t>Отечественная музыкальная литература XIX  - XX веков</t>
  </si>
  <si>
    <t>ОД.02.02.03.</t>
  </si>
  <si>
    <t>Общеобразовательный учебный цикл, реализующий федеральный государственный образовательный стандарт основного  общего образования</t>
  </si>
  <si>
    <t>Специальный инструмент</t>
  </si>
  <si>
    <t>УПО.03.01.</t>
  </si>
  <si>
    <t>УПО.03.02.</t>
  </si>
  <si>
    <t>УД.01.</t>
  </si>
  <si>
    <t>ОГСЭ 01.</t>
  </si>
  <si>
    <t>ОГСЭ 02.</t>
  </si>
  <si>
    <t>ОГСЭ 03.</t>
  </si>
  <si>
    <t>ОГСЭ 04.</t>
  </si>
  <si>
    <t>ОГСЭ 05.</t>
  </si>
  <si>
    <t>Профессиональный учебный цикл</t>
  </si>
  <si>
    <t>МДК 02.02</t>
  </si>
  <si>
    <t>Учебно - методическое обеспечение учебного процесса</t>
  </si>
  <si>
    <t xml:space="preserve">Всего часов обучения по циклам ИОП в ОИ </t>
  </si>
  <si>
    <t>ПП.01</t>
  </si>
  <si>
    <t>ПП.02</t>
  </si>
  <si>
    <t>ПДП.00</t>
  </si>
  <si>
    <t>ГИА 00</t>
  </si>
  <si>
    <t>ГИА 01</t>
  </si>
  <si>
    <t>ГИА 02</t>
  </si>
  <si>
    <t>ГИА 03</t>
  </si>
  <si>
    <t>ГИА.03.01</t>
  </si>
  <si>
    <t>на базе начального общего образования</t>
  </si>
  <si>
    <t>Ансамблевое исполнительство. Квартетный класс</t>
  </si>
  <si>
    <t>Дирижирование и чтение оркестровых партитур</t>
  </si>
  <si>
    <t>УП.03.02.</t>
  </si>
  <si>
    <t>УП.03.03.</t>
  </si>
  <si>
    <t>16 нед.</t>
  </si>
  <si>
    <t>Обязательная часть учебных циклов ИОП в ОИ</t>
  </si>
  <si>
    <t>15 нед.</t>
  </si>
  <si>
    <t>Изучение репертуара ДМШ</t>
  </si>
  <si>
    <t>Квалификация: артист-инструменталист, концертмейстер, преподаватель;</t>
  </si>
  <si>
    <t>Нормативный срок обучения –6 лет 10 мес.</t>
  </si>
  <si>
    <t>УД.02.</t>
  </si>
  <si>
    <t xml:space="preserve">Максимальная </t>
  </si>
  <si>
    <t>Учебная нагрузка, ч</t>
  </si>
  <si>
    <t>Самостоятельная 
учебная  работа</t>
  </si>
  <si>
    <t>Обязательная</t>
  </si>
  <si>
    <t xml:space="preserve">Распределение обязательной учебной нагрузки по курсам и семестрам 
(час. в семестр)
</t>
  </si>
  <si>
    <t>I сем.</t>
  </si>
  <si>
    <t>II сем.</t>
  </si>
  <si>
    <t>III сем.</t>
  </si>
  <si>
    <t xml:space="preserve">1 курс </t>
  </si>
  <si>
    <t xml:space="preserve">2 курс </t>
  </si>
  <si>
    <t>IV сем.</t>
  </si>
  <si>
    <t>Формы 
промежуточной
 аттестации</t>
  </si>
  <si>
    <t>Экзамен</t>
  </si>
  <si>
    <t>Зачет</t>
  </si>
  <si>
    <t>Русский язык. Родной язык</t>
  </si>
  <si>
    <t>Литература. Родная литература</t>
  </si>
  <si>
    <t>Иностранный язык. Второй иностранный язык</t>
  </si>
  <si>
    <t>Предметная область "Общественно-научные 
предметы"</t>
  </si>
  <si>
    <t>ПО.03</t>
  </si>
  <si>
    <t>Предметная область "Основы 
духовно-нравственной культуры народов России</t>
  </si>
  <si>
    <t>Предметная область «Естественно-научные предметы»</t>
  </si>
  <si>
    <t>Предметная область "Физическая культура и 
основы безопасности жизнедеятельности"</t>
  </si>
  <si>
    <t>ОБЖ</t>
  </si>
  <si>
    <t>Общий гуманитарный и 
социально-экономический цикл</t>
  </si>
  <si>
    <t>Исполнительская деятельность</t>
  </si>
  <si>
    <t>История исполнительского искусства, инструментоведение</t>
  </si>
  <si>
    <t xml:space="preserve">Основы композиции, дополнительный инструмент. </t>
  </si>
  <si>
    <t>МДК 02.03</t>
  </si>
  <si>
    <t>13 нед</t>
  </si>
  <si>
    <t>Дисциплин и МДК</t>
  </si>
  <si>
    <t>Учебной практики</t>
  </si>
  <si>
    <t>Преддипломной
 практики</t>
  </si>
  <si>
    <t>Недельная нагрузка</t>
  </si>
  <si>
    <t>Всего</t>
  </si>
  <si>
    <t>Консультации 4 часа на одного обучающегося на каждый учебный год</t>
  </si>
  <si>
    <t xml:space="preserve">Основы духовно-нравственной культуры народов 
России </t>
  </si>
  <si>
    <t xml:space="preserve">Оркестровый класс, работа с оркестровыми партиями </t>
  </si>
  <si>
    <t>История исполнительского искусства, 
инструментоведение, изучение 
родственных инструментов</t>
  </si>
  <si>
    <t>Оркестровый класс</t>
  </si>
  <si>
    <t>История исполнительского искусства,
 инструментоведение, изучение 
родственных инструментов</t>
  </si>
  <si>
    <t>МДК.01.06.</t>
  </si>
  <si>
    <t>УП 03.01.</t>
  </si>
  <si>
    <t>72 часа</t>
  </si>
  <si>
    <t>540 часов</t>
  </si>
  <si>
    <t>13 нед.</t>
  </si>
  <si>
    <t>ОРКЕСТРОВЫЕ ДУХОВЫЕ И УДАРНЫЕ ИНСТРУМЕНТЫ</t>
  </si>
  <si>
    <t>вариативная часть</t>
  </si>
  <si>
    <t>макс</t>
  </si>
  <si>
    <t>обяз</t>
  </si>
  <si>
    <t xml:space="preserve">резерв </t>
  </si>
  <si>
    <t>IV</t>
  </si>
  <si>
    <t>II</t>
  </si>
  <si>
    <t>I</t>
  </si>
  <si>
    <t>5-8</t>
  </si>
  <si>
    <t>5-8(1),I</t>
  </si>
  <si>
    <t>III</t>
  </si>
  <si>
    <t>5-9,II</t>
  </si>
  <si>
    <t>5-6</t>
  </si>
  <si>
    <t>ОП.07.</t>
  </si>
  <si>
    <t>ОП.08.</t>
  </si>
  <si>
    <t>ОП.09.</t>
  </si>
  <si>
    <t>Астрономия</t>
  </si>
  <si>
    <t>УД.01.09.</t>
  </si>
  <si>
    <t>ОГСЭ</t>
  </si>
  <si>
    <t>"Камерный ансамбль" по междисциплинарному курсу "Ансамблевое исполнительство"</t>
  </si>
  <si>
    <t>"Концертмейстерский класс" по междисциплинарному курсу "Концертмейстерский класс"</t>
  </si>
  <si>
    <t>"Ансамбль" по междисциплинарному курсу "Ансамблевое исполнительство"</t>
  </si>
  <si>
    <t>" Педагогическая деятельность" по профессиональному модулю "Педагогическая деятельность"</t>
  </si>
  <si>
    <t xml:space="preserve"> "Педагогическая деятельность" по профессиональному модулю "Педагогическая деятельность"</t>
  </si>
  <si>
    <t>5-9</t>
  </si>
  <si>
    <t>Э.К.</t>
  </si>
  <si>
    <t>Квалификация: артист-инструменталист,  преподаватель;</t>
  </si>
  <si>
    <t>Квалификация: артист-инструменталист, преподаватель;</t>
  </si>
  <si>
    <t>Производственной 
практики (по профилю специальности)</t>
  </si>
  <si>
    <t>Обьем обязательной учебной нагрузки, ч (по формам занятий)</t>
  </si>
  <si>
    <t>Обьем обязательной учебной нагрузки, ч 
(по формам занятий)</t>
  </si>
  <si>
    <t>Наименование циклов, дисциплин,  профессиональных модулей,МДК, практик</t>
  </si>
  <si>
    <t xml:space="preserve">Наименование циклов, дисциплин, профессиональных модулей,МДК, практик  </t>
  </si>
  <si>
    <t>5-8 *</t>
  </si>
  <si>
    <t>I-IV *</t>
  </si>
  <si>
    <t>ОПД введ нов</t>
  </si>
  <si>
    <t>ОПД увелич</t>
  </si>
  <si>
    <t>МДК увелич</t>
  </si>
  <si>
    <t xml:space="preserve">*УПО.08.01 Физическая культура, ОГСЭ.05 Физическая культура в каждом семестре проводится недифференцированный зачет, в последнем семестре дифференцированный зачет                                                                                               
</t>
  </si>
  <si>
    <t>ГИА. 03.05.</t>
  </si>
  <si>
    <t>ГИА.03.03</t>
  </si>
  <si>
    <t>МДК введ нов</t>
  </si>
  <si>
    <t>МДк увелич</t>
  </si>
  <si>
    <t>мдк введ нов</t>
  </si>
  <si>
    <t>мдк увелич</t>
  </si>
  <si>
    <t>ГИА 03.04</t>
  </si>
  <si>
    <t>8,I</t>
  </si>
  <si>
    <t>8, I</t>
  </si>
  <si>
    <t>9,II</t>
  </si>
  <si>
    <t>5-9,II,IV</t>
  </si>
  <si>
    <t>5-7</t>
  </si>
  <si>
    <t>5,7,8</t>
  </si>
  <si>
    <t>6</t>
  </si>
  <si>
    <t>6-8</t>
  </si>
  <si>
    <t xml:space="preserve">36
</t>
  </si>
  <si>
    <t xml:space="preserve">Учебный план 2021-2022  учебного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</si>
</sst>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3" tint="-0.249977111117893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name val="Cambria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9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8" xfId="0" applyFont="1" applyBorder="1"/>
    <xf numFmtId="0" fontId="2" fillId="0" borderId="0" xfId="0" applyFont="1" applyFill="1"/>
    <xf numFmtId="0" fontId="2" fillId="0" borderId="15" xfId="0" applyFont="1" applyBorder="1"/>
    <xf numFmtId="0" fontId="2" fillId="2" borderId="0" xfId="0" applyFont="1" applyFill="1" applyBorder="1"/>
    <xf numFmtId="0" fontId="1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4" borderId="0" xfId="0" applyFont="1" applyFill="1"/>
    <xf numFmtId="0" fontId="2" fillId="4" borderId="0" xfId="0" applyFont="1" applyFill="1" applyBorder="1"/>
    <xf numFmtId="0" fontId="2" fillId="4" borderId="18" xfId="0" applyFont="1" applyFill="1" applyBorder="1"/>
    <xf numFmtId="0" fontId="2" fillId="4" borderId="22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2" fillId="3" borderId="18" xfId="0" applyFont="1" applyFill="1" applyBorder="1"/>
    <xf numFmtId="0" fontId="2" fillId="2" borderId="0" xfId="0" applyFont="1" applyFill="1" applyBorder="1" applyAlignment="1"/>
    <xf numFmtId="0" fontId="5" fillId="0" borderId="0" xfId="0" applyFont="1" applyBorder="1" applyAlignment="1"/>
    <xf numFmtId="0" fontId="2" fillId="0" borderId="0" xfId="0" applyFont="1" applyFill="1" applyAlignment="1"/>
    <xf numFmtId="0" fontId="2" fillId="4" borderId="0" xfId="0" applyFont="1" applyFill="1" applyAlignment="1"/>
    <xf numFmtId="0" fontId="6" fillId="0" borderId="0" xfId="0" applyFont="1" applyAlignment="1"/>
    <xf numFmtId="0" fontId="6" fillId="4" borderId="0" xfId="0" applyFont="1" applyFill="1"/>
    <xf numFmtId="0" fontId="7" fillId="0" borderId="0" xfId="0" applyFont="1"/>
    <xf numFmtId="0" fontId="7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1" fontId="4" fillId="2" borderId="0" xfId="0" applyNumberFormat="1" applyFont="1" applyFill="1" applyBorder="1" applyAlignment="1"/>
    <xf numFmtId="1" fontId="2" fillId="0" borderId="0" xfId="0" applyNumberFormat="1" applyFont="1" applyAlignment="1"/>
    <xf numFmtId="1" fontId="7" fillId="0" borderId="0" xfId="0" applyNumberFormat="1" applyFont="1"/>
    <xf numFmtId="0" fontId="2" fillId="5" borderId="12" xfId="0" applyFont="1" applyFill="1" applyBorder="1" applyAlignment="1"/>
    <xf numFmtId="1" fontId="2" fillId="5" borderId="12" xfId="0" applyNumberFormat="1" applyFont="1" applyFill="1" applyBorder="1" applyAlignment="1"/>
    <xf numFmtId="0" fontId="4" fillId="2" borderId="0" xfId="0" applyFont="1" applyFill="1" applyBorder="1" applyAlignment="1"/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9" xfId="0" applyFont="1" applyBorder="1"/>
    <xf numFmtId="0" fontId="12" fillId="0" borderId="9" xfId="0" applyFont="1" applyBorder="1" applyAlignment="1"/>
    <xf numFmtId="0" fontId="11" fillId="0" borderId="1" xfId="0" applyFont="1" applyBorder="1" applyAlignment="1"/>
    <xf numFmtId="0" fontId="11" fillId="0" borderId="11" xfId="0" applyFont="1" applyBorder="1" applyAlignment="1"/>
    <xf numFmtId="0" fontId="11" fillId="0" borderId="9" xfId="0" applyFont="1" applyBorder="1" applyAlignment="1"/>
    <xf numFmtId="0" fontId="12" fillId="0" borderId="12" xfId="0" applyFont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2" xfId="0" applyFont="1" applyFill="1" applyBorder="1"/>
    <xf numFmtId="0" fontId="11" fillId="4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/>
    <xf numFmtId="0" fontId="11" fillId="4" borderId="12" xfId="0" applyFont="1" applyFill="1" applyBorder="1" applyAlignment="1"/>
    <xf numFmtId="0" fontId="19" fillId="0" borderId="12" xfId="0" applyFont="1" applyBorder="1" applyAlignment="1"/>
    <xf numFmtId="1" fontId="18" fillId="2" borderId="6" xfId="0" applyNumberFormat="1" applyFont="1" applyFill="1" applyBorder="1" applyAlignment="1"/>
    <xf numFmtId="1" fontId="18" fillId="2" borderId="0" xfId="0" applyNumberFormat="1" applyFont="1" applyFill="1" applyBorder="1" applyAlignment="1"/>
    <xf numFmtId="0" fontId="20" fillId="0" borderId="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12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0" xfId="0" applyFont="1" applyBorder="1" applyAlignment="1">
      <alignment vertical="center" textRotation="255"/>
    </xf>
    <xf numFmtId="0" fontId="11" fillId="0" borderId="24" xfId="0" applyFont="1" applyBorder="1" applyAlignment="1">
      <alignment horizontal="center"/>
    </xf>
    <xf numFmtId="1" fontId="11" fillId="0" borderId="0" xfId="0" applyNumberFormat="1" applyFont="1"/>
    <xf numFmtId="0" fontId="11" fillId="0" borderId="15" xfId="0" applyFont="1" applyBorder="1"/>
    <xf numFmtId="0" fontId="3" fillId="0" borderId="0" xfId="0" applyFont="1"/>
    <xf numFmtId="0" fontId="3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4" borderId="12" xfId="0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12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1" fontId="12" fillId="6" borderId="12" xfId="0" applyNumberFormat="1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8" fillId="4" borderId="12" xfId="0" applyNumberFormat="1" applyFont="1" applyFill="1" applyBorder="1" applyAlignment="1">
      <alignment horizontal="center" vertical="center"/>
    </xf>
    <xf numFmtId="1" fontId="22" fillId="4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9" fillId="4" borderId="12" xfId="0" applyFont="1" applyFill="1" applyBorder="1" applyAlignment="1">
      <alignment horizontal="center"/>
    </xf>
    <xf numFmtId="0" fontId="11" fillId="0" borderId="0" xfId="0" applyFont="1" applyFill="1" applyAlignment="1"/>
    <xf numFmtId="0" fontId="19" fillId="4" borderId="12" xfId="0" applyFont="1" applyFill="1" applyBorder="1" applyAlignment="1"/>
    <xf numFmtId="0" fontId="19" fillId="6" borderId="12" xfId="0" applyFont="1" applyFill="1" applyBorder="1" applyAlignment="1">
      <alignment horizontal="center"/>
    </xf>
    <xf numFmtId="0" fontId="23" fillId="0" borderId="0" xfId="0" applyFont="1" applyAlignment="1"/>
    <xf numFmtId="0" fontId="19" fillId="3" borderId="12" xfId="0" applyFont="1" applyFill="1" applyBorder="1" applyAlignment="1">
      <alignment horizontal="center"/>
    </xf>
    <xf numFmtId="0" fontId="20" fillId="0" borderId="0" xfId="0" applyFont="1"/>
    <xf numFmtId="1" fontId="18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1" fillId="2" borderId="0" xfId="0" applyFont="1" applyFill="1" applyAlignment="1"/>
    <xf numFmtId="1" fontId="18" fillId="2" borderId="6" xfId="0" applyNumberFormat="1" applyFont="1" applyFill="1" applyBorder="1" applyAlignment="1">
      <alignment horizontal="center"/>
    </xf>
    <xf numFmtId="1" fontId="20" fillId="0" borderId="0" xfId="0" applyNumberFormat="1" applyFont="1" applyBorder="1"/>
    <xf numFmtId="0" fontId="20" fillId="0" borderId="0" xfId="0" applyFont="1" applyAlignment="1"/>
    <xf numFmtId="1" fontId="11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textRotation="255"/>
    </xf>
    <xf numFmtId="0" fontId="25" fillId="0" borderId="6" xfId="0" applyFont="1" applyBorder="1" applyAlignment="1">
      <alignment horizontal="center" vertical="center" textRotation="255"/>
    </xf>
    <xf numFmtId="0" fontId="25" fillId="0" borderId="8" xfId="0" applyFont="1" applyBorder="1" applyAlignment="1">
      <alignment horizontal="center" vertical="center" textRotation="255"/>
    </xf>
    <xf numFmtId="0" fontId="25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21" fillId="4" borderId="1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" fontId="20" fillId="0" borderId="0" xfId="0" applyNumberFormat="1" applyFont="1" applyBorder="1" applyAlignment="1"/>
    <xf numFmtId="0" fontId="12" fillId="0" borderId="2" xfId="0" applyFont="1" applyBorder="1" applyAlignment="1">
      <alignment vertical="center" textRotation="255"/>
    </xf>
    <xf numFmtId="0" fontId="12" fillId="0" borderId="6" xfId="0" applyFont="1" applyBorder="1" applyAlignment="1">
      <alignment vertical="center" textRotation="255"/>
    </xf>
    <xf numFmtId="0" fontId="12" fillId="0" borderId="8" xfId="0" applyFont="1" applyBorder="1" applyAlignment="1">
      <alignment vertical="center" textRotation="255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1" fillId="4" borderId="12" xfId="0" applyFont="1" applyFill="1" applyBorder="1" applyAlignment="1">
      <alignment horizontal="right" vertical="center"/>
    </xf>
    <xf numFmtId="0" fontId="11" fillId="0" borderId="32" xfId="0" applyFont="1" applyBorder="1" applyAlignment="1">
      <alignment horizontal="left" vertical="center"/>
    </xf>
    <xf numFmtId="0" fontId="2" fillId="0" borderId="33" xfId="0" applyFont="1" applyBorder="1" applyAlignment="1"/>
    <xf numFmtId="0" fontId="2" fillId="0" borderId="33" xfId="0" applyFont="1" applyBorder="1"/>
    <xf numFmtId="0" fontId="11" fillId="0" borderId="4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/>
    <xf numFmtId="0" fontId="12" fillId="0" borderId="4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11" fillId="7" borderId="12" xfId="0" applyFont="1" applyFill="1" applyBorder="1" applyAlignment="1">
      <alignment horizontal="center" vertical="center"/>
    </xf>
    <xf numFmtId="0" fontId="2" fillId="8" borderId="0" xfId="0" applyFont="1" applyFill="1" applyAlignment="1"/>
    <xf numFmtId="0" fontId="2" fillId="8" borderId="0" xfId="0" applyFont="1" applyFill="1"/>
    <xf numFmtId="0" fontId="9" fillId="0" borderId="0" xfId="0" applyFont="1" applyBorder="1" applyAlignment="1">
      <alignment horizontal="right"/>
    </xf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9" xfId="0" applyFont="1" applyBorder="1"/>
    <xf numFmtId="0" fontId="9" fillId="0" borderId="1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0" xfId="0" applyFont="1"/>
    <xf numFmtId="0" fontId="22" fillId="0" borderId="9" xfId="0" applyFont="1" applyBorder="1" applyAlignment="1"/>
    <xf numFmtId="0" fontId="11" fillId="3" borderId="12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0" fontId="11" fillId="3" borderId="0" xfId="0" applyFont="1" applyFill="1" applyAlignment="1"/>
    <xf numFmtId="0" fontId="2" fillId="3" borderId="0" xfId="0" applyFont="1" applyFill="1" applyAlignment="1"/>
    <xf numFmtId="0" fontId="2" fillId="3" borderId="12" xfId="0" applyFont="1" applyFill="1" applyBorder="1" applyAlignment="1"/>
    <xf numFmtId="0" fontId="13" fillId="3" borderId="12" xfId="0" applyFont="1" applyFill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" borderId="0" xfId="0" applyFont="1" applyFill="1" applyBorder="1" applyAlignment="1"/>
    <xf numFmtId="0" fontId="26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2" fillId="3" borderId="12" xfId="0" applyNumberFormat="1" applyFont="1" applyFill="1" applyBorder="1" applyAlignment="1"/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8" fillId="3" borderId="12" xfId="0" applyFont="1" applyFill="1" applyBorder="1" applyAlignment="1">
      <alignment horizontal="left" vertical="center"/>
    </xf>
    <xf numFmtId="0" fontId="2" fillId="0" borderId="12" xfId="0" applyFont="1" applyBorder="1"/>
    <xf numFmtId="49" fontId="11" fillId="0" borderId="12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left" vertical="center" wrapText="1"/>
    </xf>
    <xf numFmtId="1" fontId="11" fillId="8" borderId="12" xfId="0" applyNumberFormat="1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left" vertical="center"/>
    </xf>
    <xf numFmtId="1" fontId="11" fillId="0" borderId="0" xfId="0" applyNumberFormat="1" applyFont="1" applyAlignment="1"/>
    <xf numFmtId="0" fontId="11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49" fontId="19" fillId="3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0" borderId="23" xfId="0" applyFont="1" applyBorder="1"/>
    <xf numFmtId="0" fontId="11" fillId="0" borderId="12" xfId="0" applyFont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3" fillId="5" borderId="12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22" fillId="0" borderId="1" xfId="0" applyNumberFormat="1" applyFont="1" applyFill="1" applyBorder="1" applyAlignment="1">
      <alignment horizontal="center"/>
    </xf>
    <xf numFmtId="0" fontId="22" fillId="0" borderId="5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textRotation="90"/>
    </xf>
    <xf numFmtId="0" fontId="25" fillId="0" borderId="5" xfId="0" applyFont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 textRotation="90"/>
    </xf>
    <xf numFmtId="0" fontId="25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90"/>
    </xf>
    <xf numFmtId="0" fontId="25" fillId="0" borderId="1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/>
    </xf>
    <xf numFmtId="0" fontId="25" fillId="0" borderId="5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 textRotation="90"/>
    </xf>
    <xf numFmtId="0" fontId="25" fillId="0" borderId="3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255"/>
    </xf>
    <xf numFmtId="0" fontId="12" fillId="0" borderId="1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266"/>
  <sheetViews>
    <sheetView tabSelected="1" view="pageBreakPreview" topLeftCell="A106" zoomScale="80" zoomScaleNormal="70" zoomScaleSheetLayoutView="80" workbookViewId="0">
      <selection activeCell="P14" sqref="P14"/>
    </sheetView>
  </sheetViews>
  <sheetFormatPr defaultColWidth="9.140625" defaultRowHeight="15" x14ac:dyDescent="0.2"/>
  <cols>
    <col min="1" max="1" width="12.5703125" style="205" customWidth="1"/>
    <col min="2" max="2" width="51.42578125" style="205" customWidth="1"/>
    <col min="3" max="3" width="8" style="1" customWidth="1"/>
    <col min="4" max="4" width="8" style="5" customWidth="1"/>
    <col min="5" max="5" width="8" style="1" customWidth="1"/>
    <col min="6" max="6" width="0.7109375" style="1" hidden="1" customWidth="1"/>
    <col min="7" max="7" width="6.42578125" style="1" customWidth="1"/>
    <col min="8" max="8" width="7.85546875" style="1" customWidth="1"/>
    <col min="9" max="9" width="8.5703125" style="1" customWidth="1"/>
    <col min="10" max="23" width="6.28515625" style="255" customWidth="1"/>
    <col min="24" max="24" width="8.140625" style="255" customWidth="1"/>
    <col min="25" max="25" width="8.7109375" style="1" customWidth="1"/>
    <col min="26" max="30" width="9.140625" style="1"/>
    <col min="31" max="31" width="15.140625" style="1" customWidth="1"/>
    <col min="32" max="16384" width="9.140625" style="1"/>
  </cols>
  <sheetData>
    <row r="1" spans="1:25" ht="14.25" customHeight="1" x14ac:dyDescent="0.2">
      <c r="A1" s="225"/>
      <c r="B1" s="225"/>
      <c r="C1" s="7"/>
      <c r="D1" s="7"/>
      <c r="E1" s="7"/>
      <c r="F1" s="7"/>
      <c r="G1" s="7"/>
      <c r="H1" s="7"/>
      <c r="I1" s="7"/>
      <c r="J1" s="18"/>
      <c r="K1" s="18"/>
      <c r="L1" s="18"/>
      <c r="M1" s="18"/>
      <c r="N1" s="18"/>
      <c r="O1" s="18"/>
      <c r="P1" s="18"/>
      <c r="Q1" s="244"/>
      <c r="R1" s="244"/>
      <c r="S1" s="244"/>
      <c r="T1" s="244"/>
      <c r="U1" s="244"/>
      <c r="V1" s="244"/>
      <c r="W1" s="244"/>
    </row>
    <row r="2" spans="1:25" ht="14.25" customHeight="1" x14ac:dyDescent="0.2">
      <c r="A2" s="225"/>
      <c r="B2" s="225"/>
      <c r="C2" s="7"/>
      <c r="D2" s="7"/>
      <c r="E2" s="7"/>
      <c r="F2" s="7"/>
      <c r="G2" s="7"/>
      <c r="H2" s="7"/>
      <c r="I2" s="7"/>
      <c r="J2" s="18"/>
      <c r="K2" s="18"/>
      <c r="L2" s="18"/>
      <c r="M2" s="18"/>
      <c r="N2" s="18"/>
      <c r="O2" s="18"/>
      <c r="P2" s="18"/>
      <c r="Q2" s="244"/>
      <c r="R2" s="244"/>
      <c r="S2" s="244"/>
      <c r="T2" s="244"/>
      <c r="U2" s="244"/>
      <c r="V2" s="244"/>
      <c r="W2" s="244"/>
    </row>
    <row r="3" spans="1:25" ht="14.25" customHeight="1" x14ac:dyDescent="0.2">
      <c r="A3" s="225"/>
      <c r="B3" s="225"/>
      <c r="C3" s="7"/>
      <c r="D3" s="7"/>
      <c r="E3" s="7"/>
      <c r="F3" s="7"/>
      <c r="G3" s="7"/>
      <c r="H3" s="7"/>
      <c r="I3" s="7"/>
      <c r="J3" s="18"/>
      <c r="K3" s="18"/>
      <c r="L3" s="18"/>
      <c r="M3" s="18"/>
      <c r="N3" s="18"/>
      <c r="O3" s="18"/>
      <c r="P3" s="18"/>
      <c r="Q3" s="244"/>
      <c r="R3" s="244"/>
      <c r="S3" s="244"/>
      <c r="T3" s="244"/>
      <c r="U3" s="244"/>
      <c r="V3" s="244"/>
      <c r="W3" s="244"/>
    </row>
    <row r="4" spans="1:25" ht="14.25" customHeight="1" x14ac:dyDescent="0.2">
      <c r="A4" s="225"/>
      <c r="B4" s="225"/>
      <c r="C4" s="7"/>
      <c r="D4" s="7"/>
      <c r="E4" s="7"/>
      <c r="F4" s="7"/>
      <c r="G4" s="7"/>
      <c r="H4" s="7"/>
      <c r="I4" s="7"/>
      <c r="J4" s="18"/>
      <c r="K4" s="18"/>
      <c r="L4" s="18"/>
      <c r="M4" s="18"/>
      <c r="N4" s="18"/>
      <c r="O4" s="18"/>
      <c r="P4" s="18"/>
      <c r="Q4" s="244"/>
      <c r="R4" s="244"/>
      <c r="S4" s="244"/>
      <c r="T4" s="244"/>
      <c r="U4" s="244"/>
      <c r="V4" s="244"/>
      <c r="W4" s="244"/>
    </row>
    <row r="5" spans="1:25" ht="14.25" customHeight="1" x14ac:dyDescent="0.25">
      <c r="A5" s="225"/>
      <c r="B5" s="225"/>
      <c r="C5" s="7"/>
      <c r="D5" s="7"/>
      <c r="E5" s="7"/>
      <c r="F5" s="7"/>
      <c r="G5" s="7"/>
      <c r="H5" s="7"/>
      <c r="I5" s="7"/>
      <c r="J5" s="244"/>
      <c r="K5" s="244"/>
      <c r="L5" s="244"/>
      <c r="M5" s="18"/>
      <c r="N5" s="18"/>
      <c r="O5" s="36"/>
      <c r="P5" s="41"/>
      <c r="Q5" s="36"/>
      <c r="R5" s="36"/>
      <c r="S5" s="36"/>
      <c r="T5" s="36"/>
      <c r="U5" s="36"/>
      <c r="V5" s="36"/>
      <c r="W5" s="243" t="s">
        <v>254</v>
      </c>
    </row>
    <row r="6" spans="1:25" ht="14.25" customHeight="1" x14ac:dyDescent="0.25">
      <c r="A6" s="225"/>
      <c r="B6" s="225"/>
      <c r="C6" s="7"/>
      <c r="D6" s="7"/>
      <c r="E6" s="7"/>
      <c r="F6" s="7"/>
      <c r="G6" s="7"/>
      <c r="H6" s="7"/>
      <c r="I6" s="7"/>
      <c r="J6" s="244"/>
      <c r="K6" s="244"/>
      <c r="L6" s="244"/>
      <c r="M6" s="18"/>
      <c r="N6" s="18"/>
      <c r="O6" s="36"/>
      <c r="P6" s="41"/>
      <c r="Q6" s="36"/>
      <c r="R6" s="36"/>
      <c r="S6" s="36"/>
      <c r="T6" s="36"/>
      <c r="U6" s="36"/>
      <c r="V6" s="36"/>
      <c r="W6" s="243" t="s">
        <v>107</v>
      </c>
    </row>
    <row r="7" spans="1:25" ht="14.25" customHeight="1" x14ac:dyDescent="0.25">
      <c r="A7" s="211"/>
      <c r="B7" s="211"/>
      <c r="C7" s="43"/>
      <c r="D7" s="43"/>
      <c r="E7" s="43"/>
      <c r="F7" s="43"/>
      <c r="G7" s="43"/>
      <c r="H7" s="43"/>
      <c r="I7" s="43"/>
      <c r="J7" s="41"/>
      <c r="K7" s="41"/>
      <c r="L7" s="41"/>
      <c r="M7" s="36"/>
      <c r="N7" s="36"/>
      <c r="O7" s="36"/>
      <c r="P7" s="41"/>
      <c r="Q7" s="36"/>
      <c r="R7" s="36"/>
      <c r="S7" s="36"/>
      <c r="T7" s="36"/>
      <c r="U7" s="36"/>
      <c r="V7" s="36"/>
      <c r="W7" s="243" t="s">
        <v>108</v>
      </c>
      <c r="X7" s="34"/>
      <c r="Y7" s="45"/>
    </row>
    <row r="8" spans="1:25" ht="14.25" customHeight="1" x14ac:dyDescent="0.25">
      <c r="A8" s="211"/>
      <c r="B8" s="211"/>
      <c r="C8" s="43"/>
      <c r="D8" s="43"/>
      <c r="E8" s="43"/>
      <c r="F8" s="43"/>
      <c r="G8" s="43"/>
      <c r="H8" s="43"/>
      <c r="I8" s="43"/>
      <c r="J8" s="41"/>
      <c r="K8" s="41"/>
      <c r="L8" s="41"/>
      <c r="M8" s="36"/>
      <c r="N8" s="36"/>
      <c r="O8" s="36"/>
      <c r="P8" s="41"/>
      <c r="Q8" s="36"/>
      <c r="R8" s="36"/>
      <c r="S8" s="36"/>
      <c r="T8" s="36"/>
      <c r="U8" s="36"/>
      <c r="V8" s="36"/>
      <c r="W8" s="243" t="s">
        <v>181</v>
      </c>
      <c r="X8" s="34"/>
      <c r="Y8" s="45"/>
    </row>
    <row r="9" spans="1:25" ht="14.25" customHeight="1" x14ac:dyDescent="0.25">
      <c r="A9" s="211"/>
      <c r="B9" s="211"/>
      <c r="C9" s="43"/>
      <c r="D9" s="43"/>
      <c r="E9" s="43"/>
      <c r="F9" s="43"/>
      <c r="G9" s="43"/>
      <c r="H9" s="43"/>
      <c r="I9" s="43"/>
      <c r="J9" s="41"/>
      <c r="K9" s="41"/>
      <c r="L9" s="41"/>
      <c r="M9" s="36"/>
      <c r="N9" s="36"/>
      <c r="O9" s="36"/>
      <c r="P9" s="367" t="s">
        <v>171</v>
      </c>
      <c r="Q9" s="367"/>
      <c r="R9" s="367"/>
      <c r="S9" s="367"/>
      <c r="T9" s="367"/>
      <c r="U9" s="367"/>
      <c r="V9" s="367"/>
      <c r="W9" s="367"/>
      <c r="X9" s="34"/>
      <c r="Y9" s="45"/>
    </row>
    <row r="10" spans="1:25" ht="14.25" customHeight="1" x14ac:dyDescent="0.25">
      <c r="A10" s="383" t="s">
        <v>283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4"/>
      <c r="Y10" s="45"/>
    </row>
    <row r="11" spans="1:25" ht="14.25" customHeight="1" x14ac:dyDescent="0.25">
      <c r="A11" s="383" t="s">
        <v>105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4"/>
      <c r="Y11" s="45"/>
    </row>
    <row r="12" spans="1:25" ht="14.25" customHeight="1" x14ac:dyDescent="0.25">
      <c r="A12" s="383" t="s">
        <v>100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4"/>
      <c r="Y12" s="45"/>
    </row>
    <row r="13" spans="1:25" ht="14.25" customHeight="1" x14ac:dyDescent="0.25">
      <c r="A13" s="202"/>
      <c r="B13" s="212"/>
      <c r="C13" s="47"/>
      <c r="D13" s="47"/>
      <c r="E13" s="49"/>
      <c r="F13" s="49"/>
      <c r="G13" s="49"/>
      <c r="H13" s="49"/>
      <c r="I13" s="47"/>
      <c r="J13" s="245"/>
      <c r="K13" s="245"/>
      <c r="L13" s="245"/>
      <c r="M13" s="245"/>
      <c r="N13" s="245"/>
      <c r="O13" s="245"/>
      <c r="P13" s="245"/>
      <c r="Q13" s="245"/>
      <c r="R13" s="245"/>
      <c r="S13" s="264"/>
      <c r="T13" s="245"/>
      <c r="U13" s="253"/>
      <c r="V13" s="245"/>
      <c r="W13" s="245"/>
      <c r="X13" s="34"/>
      <c r="Y13" s="45"/>
    </row>
    <row r="14" spans="1:25" ht="14.25" customHeight="1" thickBot="1" x14ac:dyDescent="0.3">
      <c r="A14" s="226"/>
      <c r="B14" s="227"/>
      <c r="C14" s="52"/>
      <c r="D14" s="52"/>
      <c r="E14" s="73"/>
      <c r="F14" s="73"/>
      <c r="G14" s="73"/>
      <c r="H14" s="73"/>
      <c r="I14" s="52"/>
      <c r="J14" s="246"/>
      <c r="K14" s="246"/>
      <c r="L14" s="246"/>
      <c r="M14" s="24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34"/>
      <c r="Y14" s="45"/>
    </row>
    <row r="15" spans="1:25" s="80" customFormat="1" ht="14.25" customHeight="1" x14ac:dyDescent="0.2">
      <c r="A15" s="384" t="s">
        <v>89</v>
      </c>
      <c r="B15" s="368" t="s">
        <v>260</v>
      </c>
      <c r="C15" s="387" t="s">
        <v>184</v>
      </c>
      <c r="D15" s="388"/>
      <c r="E15" s="331"/>
      <c r="F15" s="371" t="s">
        <v>258</v>
      </c>
      <c r="G15" s="372"/>
      <c r="H15" s="372"/>
      <c r="I15" s="373"/>
      <c r="J15" s="391" t="s">
        <v>187</v>
      </c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3"/>
      <c r="X15" s="330" t="s">
        <v>194</v>
      </c>
      <c r="Y15" s="331"/>
    </row>
    <row r="16" spans="1:25" s="80" customFormat="1" ht="14.25" customHeight="1" x14ac:dyDescent="0.2">
      <c r="A16" s="385"/>
      <c r="B16" s="369"/>
      <c r="C16" s="332"/>
      <c r="D16" s="389"/>
      <c r="E16" s="333"/>
      <c r="F16" s="374"/>
      <c r="G16" s="375"/>
      <c r="H16" s="375"/>
      <c r="I16" s="376"/>
      <c r="J16" s="394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332"/>
      <c r="Y16" s="333"/>
    </row>
    <row r="17" spans="1:71" s="80" customFormat="1" ht="14.25" customHeight="1" thickBot="1" x14ac:dyDescent="0.25">
      <c r="A17" s="385"/>
      <c r="B17" s="369"/>
      <c r="C17" s="334"/>
      <c r="D17" s="390"/>
      <c r="E17" s="335"/>
      <c r="F17" s="377"/>
      <c r="G17" s="378"/>
      <c r="H17" s="378"/>
      <c r="I17" s="379"/>
      <c r="J17" s="394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6"/>
      <c r="X17" s="332"/>
      <c r="Y17" s="333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s="80" customFormat="1" ht="14.25" customHeight="1" x14ac:dyDescent="0.2">
      <c r="A18" s="385"/>
      <c r="B18" s="369"/>
      <c r="C18" s="336" t="s">
        <v>183</v>
      </c>
      <c r="D18" s="339" t="s">
        <v>185</v>
      </c>
      <c r="E18" s="342" t="s">
        <v>186</v>
      </c>
      <c r="F18" s="208"/>
      <c r="G18" s="336" t="s">
        <v>90</v>
      </c>
      <c r="H18" s="336" t="s">
        <v>91</v>
      </c>
      <c r="I18" s="336" t="s">
        <v>92</v>
      </c>
      <c r="J18" s="394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6"/>
      <c r="X18" s="332"/>
      <c r="Y18" s="333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</row>
    <row r="19" spans="1:71" s="80" customFormat="1" ht="14.25" customHeight="1" x14ac:dyDescent="0.2">
      <c r="A19" s="385"/>
      <c r="B19" s="369"/>
      <c r="C19" s="337"/>
      <c r="D19" s="340"/>
      <c r="E19" s="343"/>
      <c r="F19" s="209"/>
      <c r="G19" s="337"/>
      <c r="H19" s="337"/>
      <c r="I19" s="337"/>
      <c r="J19" s="394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6"/>
      <c r="X19" s="332"/>
      <c r="Y19" s="333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:71" s="80" customFormat="1" ht="14.25" customHeight="1" thickBot="1" x14ac:dyDescent="0.25">
      <c r="A20" s="385"/>
      <c r="B20" s="369"/>
      <c r="C20" s="337"/>
      <c r="D20" s="340"/>
      <c r="E20" s="343"/>
      <c r="F20" s="209"/>
      <c r="G20" s="337"/>
      <c r="H20" s="337"/>
      <c r="I20" s="337"/>
      <c r="J20" s="397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9"/>
      <c r="X20" s="334"/>
      <c r="Y20" s="335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</row>
    <row r="21" spans="1:71" s="80" customFormat="1" ht="14.25" customHeight="1" thickBot="1" x14ac:dyDescent="0.3">
      <c r="A21" s="385"/>
      <c r="B21" s="369"/>
      <c r="C21" s="337"/>
      <c r="D21" s="340"/>
      <c r="E21" s="343"/>
      <c r="F21" s="209"/>
      <c r="G21" s="337"/>
      <c r="H21" s="337"/>
      <c r="I21" s="337"/>
      <c r="J21" s="345" t="s">
        <v>0</v>
      </c>
      <c r="K21" s="346"/>
      <c r="L21" s="345" t="s">
        <v>1</v>
      </c>
      <c r="M21" s="346"/>
      <c r="N21" s="345" t="s">
        <v>2</v>
      </c>
      <c r="O21" s="346"/>
      <c r="P21" s="345" t="s">
        <v>3</v>
      </c>
      <c r="Q21" s="346"/>
      <c r="R21" s="359" t="s">
        <v>4</v>
      </c>
      <c r="S21" s="360"/>
      <c r="T21" s="359" t="s">
        <v>191</v>
      </c>
      <c r="U21" s="360"/>
      <c r="V21" s="345" t="s">
        <v>192</v>
      </c>
      <c r="W21" s="361"/>
      <c r="X21" s="353" t="s">
        <v>195</v>
      </c>
      <c r="Y21" s="338" t="s">
        <v>196</v>
      </c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</row>
    <row r="22" spans="1:71" s="80" customFormat="1" ht="14.25" customHeight="1" thickBot="1" x14ac:dyDescent="0.25">
      <c r="A22" s="385"/>
      <c r="B22" s="369"/>
      <c r="C22" s="337"/>
      <c r="D22" s="340"/>
      <c r="E22" s="343"/>
      <c r="F22" s="209"/>
      <c r="G22" s="337"/>
      <c r="H22" s="337"/>
      <c r="I22" s="337"/>
      <c r="J22" s="347">
        <v>16</v>
      </c>
      <c r="K22" s="350">
        <v>20</v>
      </c>
      <c r="L22" s="350">
        <v>16</v>
      </c>
      <c r="M22" s="350">
        <v>20</v>
      </c>
      <c r="N22" s="350">
        <v>16</v>
      </c>
      <c r="O22" s="350">
        <v>20</v>
      </c>
      <c r="P22" s="347">
        <v>16</v>
      </c>
      <c r="Q22" s="356">
        <v>20</v>
      </c>
      <c r="R22" s="362">
        <v>16</v>
      </c>
      <c r="S22" s="362">
        <v>20</v>
      </c>
      <c r="T22" s="380" t="s">
        <v>188</v>
      </c>
      <c r="U22" s="380" t="s">
        <v>189</v>
      </c>
      <c r="V22" s="380" t="s">
        <v>190</v>
      </c>
      <c r="W22" s="380" t="s">
        <v>193</v>
      </c>
      <c r="X22" s="354"/>
      <c r="Y22" s="355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</row>
    <row r="23" spans="1:71" s="80" customFormat="1" ht="14.25" customHeight="1" thickBot="1" x14ac:dyDescent="0.25">
      <c r="A23" s="385"/>
      <c r="B23" s="369"/>
      <c r="C23" s="337"/>
      <c r="D23" s="340"/>
      <c r="E23" s="343"/>
      <c r="F23" s="209"/>
      <c r="G23" s="337"/>
      <c r="H23" s="337"/>
      <c r="I23" s="337"/>
      <c r="J23" s="348"/>
      <c r="K23" s="351"/>
      <c r="L23" s="351"/>
      <c r="M23" s="351"/>
      <c r="N23" s="351"/>
      <c r="O23" s="351"/>
      <c r="P23" s="348"/>
      <c r="Q23" s="357"/>
      <c r="R23" s="363"/>
      <c r="S23" s="363"/>
      <c r="T23" s="381"/>
      <c r="U23" s="381"/>
      <c r="V23" s="381"/>
      <c r="W23" s="381"/>
      <c r="X23" s="354"/>
      <c r="Y23" s="355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</row>
    <row r="24" spans="1:71" s="80" customFormat="1" ht="14.25" customHeight="1" thickBot="1" x14ac:dyDescent="0.25">
      <c r="A24" s="385"/>
      <c r="B24" s="369"/>
      <c r="C24" s="337"/>
      <c r="D24" s="340"/>
      <c r="E24" s="343"/>
      <c r="F24" s="209"/>
      <c r="G24" s="337"/>
      <c r="H24" s="337"/>
      <c r="I24" s="337"/>
      <c r="J24" s="348"/>
      <c r="K24" s="351"/>
      <c r="L24" s="351"/>
      <c r="M24" s="351"/>
      <c r="N24" s="351"/>
      <c r="O24" s="351"/>
      <c r="P24" s="348"/>
      <c r="Q24" s="357"/>
      <c r="R24" s="363"/>
      <c r="S24" s="363"/>
      <c r="T24" s="382"/>
      <c r="U24" s="382"/>
      <c r="V24" s="382"/>
      <c r="W24" s="382"/>
      <c r="X24" s="354"/>
      <c r="Y24" s="355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</row>
    <row r="25" spans="1:71" s="80" customFormat="1" ht="14.25" customHeight="1" thickBot="1" x14ac:dyDescent="0.3">
      <c r="A25" s="386"/>
      <c r="B25" s="370"/>
      <c r="C25" s="338"/>
      <c r="D25" s="341"/>
      <c r="E25" s="344"/>
      <c r="F25" s="210"/>
      <c r="G25" s="338"/>
      <c r="H25" s="338"/>
      <c r="I25" s="338"/>
      <c r="J25" s="349"/>
      <c r="K25" s="352"/>
      <c r="L25" s="352"/>
      <c r="M25" s="352"/>
      <c r="N25" s="352"/>
      <c r="O25" s="352"/>
      <c r="P25" s="349"/>
      <c r="Q25" s="358"/>
      <c r="R25" s="364"/>
      <c r="S25" s="364"/>
      <c r="T25" s="265">
        <v>16</v>
      </c>
      <c r="U25" s="266">
        <v>20</v>
      </c>
      <c r="V25" s="267">
        <v>16</v>
      </c>
      <c r="W25" s="268">
        <v>16</v>
      </c>
      <c r="X25" s="354"/>
      <c r="Y25" s="355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</row>
    <row r="26" spans="1:71" ht="14.25" customHeight="1" thickBot="1" x14ac:dyDescent="0.3">
      <c r="A26" s="178">
        <v>1</v>
      </c>
      <c r="B26" s="213">
        <v>2</v>
      </c>
      <c r="C26" s="61">
        <v>3</v>
      </c>
      <c r="D26" s="88">
        <v>4</v>
      </c>
      <c r="E26" s="61">
        <v>5</v>
      </c>
      <c r="F26" s="88">
        <v>6</v>
      </c>
      <c r="G26" s="61">
        <v>7</v>
      </c>
      <c r="H26" s="88">
        <v>8</v>
      </c>
      <c r="I26" s="61">
        <v>9</v>
      </c>
      <c r="J26" s="247">
        <v>10</v>
      </c>
      <c r="K26" s="269">
        <v>11</v>
      </c>
      <c r="L26" s="247">
        <v>12</v>
      </c>
      <c r="M26" s="269">
        <v>13</v>
      </c>
      <c r="N26" s="247">
        <v>14</v>
      </c>
      <c r="O26" s="269">
        <v>15</v>
      </c>
      <c r="P26" s="247">
        <v>16</v>
      </c>
      <c r="Q26" s="269">
        <v>17</v>
      </c>
      <c r="R26" s="247">
        <v>18</v>
      </c>
      <c r="S26" s="269">
        <v>19</v>
      </c>
      <c r="T26" s="247">
        <v>20</v>
      </c>
      <c r="U26" s="269">
        <v>21</v>
      </c>
      <c r="V26" s="247">
        <v>22</v>
      </c>
      <c r="W26" s="269">
        <v>23</v>
      </c>
      <c r="X26" s="247">
        <v>24</v>
      </c>
      <c r="Y26" s="61">
        <v>25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</row>
    <row r="27" spans="1:71" s="14" customFormat="1" ht="42.75" customHeight="1" thickBot="1" x14ac:dyDescent="0.25">
      <c r="A27" s="214" t="s">
        <v>61</v>
      </c>
      <c r="B27" s="215" t="s">
        <v>149</v>
      </c>
      <c r="C27" s="217">
        <f>C28+C32+C36+C39+C42+C46+C49+C51</f>
        <v>6006</v>
      </c>
      <c r="D27" s="217">
        <f>D28+D32+D36+D39+D42+D46+D49+D51</f>
        <v>1386</v>
      </c>
      <c r="E27" s="217">
        <f>E28+E32+E36+E39+E42+E46+E49+E51</f>
        <v>4620</v>
      </c>
      <c r="F27" s="217">
        <f t="shared" ref="F27:I27" si="0">F28+F32+F36+F39+F42+F46+F49+F51</f>
        <v>4476</v>
      </c>
      <c r="G27" s="217">
        <f t="shared" si="0"/>
        <v>3812</v>
      </c>
      <c r="H27" s="217">
        <f t="shared" si="0"/>
        <v>808</v>
      </c>
      <c r="I27" s="217">
        <f t="shared" si="0"/>
        <v>0</v>
      </c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1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1:71" s="14" customFormat="1" ht="23.25" customHeight="1" thickBot="1" x14ac:dyDescent="0.25">
      <c r="A28" s="175" t="s">
        <v>109</v>
      </c>
      <c r="B28" s="175" t="s">
        <v>28</v>
      </c>
      <c r="C28" s="110">
        <f>C29+C30+C31</f>
        <v>2048</v>
      </c>
      <c r="D28" s="110">
        <f>D29+D30+D31</f>
        <v>412</v>
      </c>
      <c r="E28" s="110">
        <f t="shared" ref="E28:I28" si="1">E29+E30+E31</f>
        <v>1636</v>
      </c>
      <c r="F28" s="110">
        <f t="shared" si="1"/>
        <v>1636</v>
      </c>
      <c r="G28" s="110">
        <f t="shared" si="1"/>
        <v>1188</v>
      </c>
      <c r="H28" s="110">
        <f t="shared" si="1"/>
        <v>448</v>
      </c>
      <c r="I28" s="110">
        <f t="shared" si="1"/>
        <v>0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71" s="8" customFormat="1" ht="24.75" customHeight="1" thickBot="1" x14ac:dyDescent="0.25">
      <c r="A29" s="176" t="s">
        <v>110</v>
      </c>
      <c r="B29" s="176" t="s">
        <v>197</v>
      </c>
      <c r="C29" s="97">
        <f>D29+E29</f>
        <v>876</v>
      </c>
      <c r="D29" s="98">
        <v>192</v>
      </c>
      <c r="E29" s="97">
        <f>SUM(J29:S29)</f>
        <v>684</v>
      </c>
      <c r="F29" s="97">
        <f>E29</f>
        <v>684</v>
      </c>
      <c r="G29" s="97">
        <f>E29</f>
        <v>684</v>
      </c>
      <c r="H29" s="277"/>
      <c r="I29" s="277"/>
      <c r="J29" s="100">
        <v>80</v>
      </c>
      <c r="K29" s="100">
        <v>100</v>
      </c>
      <c r="L29" s="100">
        <v>96</v>
      </c>
      <c r="M29" s="100">
        <v>120</v>
      </c>
      <c r="N29" s="100">
        <v>64</v>
      </c>
      <c r="O29" s="100">
        <v>80</v>
      </c>
      <c r="P29" s="100">
        <v>32</v>
      </c>
      <c r="Q29" s="100">
        <v>40</v>
      </c>
      <c r="R29" s="100">
        <v>32</v>
      </c>
      <c r="S29" s="100">
        <v>40</v>
      </c>
      <c r="T29" s="277"/>
      <c r="U29" s="277"/>
      <c r="V29" s="277"/>
      <c r="W29" s="277"/>
      <c r="X29" s="118">
        <v>9</v>
      </c>
      <c r="Y29" s="281" t="s">
        <v>281</v>
      </c>
    </row>
    <row r="30" spans="1:71" s="8" customFormat="1" ht="21" customHeight="1" thickBot="1" x14ac:dyDescent="0.25">
      <c r="A30" s="176" t="s">
        <v>111</v>
      </c>
      <c r="B30" s="176" t="s">
        <v>198</v>
      </c>
      <c r="C30" s="97">
        <f t="shared" ref="C30:C40" si="2">D30+E30</f>
        <v>614</v>
      </c>
      <c r="D30" s="98">
        <v>110</v>
      </c>
      <c r="E30" s="97">
        <f t="shared" ref="E30:E53" si="3">SUM(J30:S30)</f>
        <v>504</v>
      </c>
      <c r="F30" s="97">
        <f>E30</f>
        <v>504</v>
      </c>
      <c r="G30" s="97">
        <f>E30</f>
        <v>504</v>
      </c>
      <c r="H30" s="277"/>
      <c r="I30" s="277"/>
      <c r="J30" s="100">
        <v>48</v>
      </c>
      <c r="K30" s="100">
        <v>60</v>
      </c>
      <c r="L30" s="100">
        <v>48</v>
      </c>
      <c r="M30" s="100">
        <v>60</v>
      </c>
      <c r="N30" s="100">
        <v>48</v>
      </c>
      <c r="O30" s="100">
        <v>60</v>
      </c>
      <c r="P30" s="100">
        <v>32</v>
      </c>
      <c r="Q30" s="100">
        <v>40</v>
      </c>
      <c r="R30" s="100">
        <v>48</v>
      </c>
      <c r="S30" s="100">
        <v>60</v>
      </c>
      <c r="T30" s="277"/>
      <c r="U30" s="277"/>
      <c r="V30" s="277"/>
      <c r="W30" s="277"/>
      <c r="X30" s="118">
        <v>9</v>
      </c>
      <c r="Y30" s="277"/>
    </row>
    <row r="31" spans="1:71" s="8" customFormat="1" ht="22.5" customHeight="1" thickBot="1" x14ac:dyDescent="0.25">
      <c r="A31" s="176" t="s">
        <v>112</v>
      </c>
      <c r="B31" s="176" t="s">
        <v>199</v>
      </c>
      <c r="C31" s="97">
        <f t="shared" si="2"/>
        <v>558</v>
      </c>
      <c r="D31" s="98">
        <v>110</v>
      </c>
      <c r="E31" s="97">
        <f t="shared" si="3"/>
        <v>448</v>
      </c>
      <c r="F31" s="97">
        <f>H31</f>
        <v>448</v>
      </c>
      <c r="G31" s="97"/>
      <c r="H31" s="277">
        <f>E31</f>
        <v>448</v>
      </c>
      <c r="I31" s="277"/>
      <c r="J31" s="100">
        <v>48</v>
      </c>
      <c r="K31" s="100">
        <v>40</v>
      </c>
      <c r="L31" s="100">
        <v>32</v>
      </c>
      <c r="M31" s="100">
        <v>40</v>
      </c>
      <c r="N31" s="100">
        <v>48</v>
      </c>
      <c r="O31" s="100">
        <v>60</v>
      </c>
      <c r="P31" s="100">
        <v>48</v>
      </c>
      <c r="Q31" s="100">
        <v>60</v>
      </c>
      <c r="R31" s="100">
        <v>32</v>
      </c>
      <c r="S31" s="100">
        <v>40</v>
      </c>
      <c r="T31" s="277"/>
      <c r="U31" s="277"/>
      <c r="V31" s="277"/>
      <c r="W31" s="277"/>
      <c r="X31" s="118"/>
      <c r="Y31" s="277">
        <v>9</v>
      </c>
    </row>
    <row r="32" spans="1:71" s="8" customFormat="1" ht="26.25" customHeight="1" thickBot="1" x14ac:dyDescent="0.25">
      <c r="A32" s="175" t="s">
        <v>113</v>
      </c>
      <c r="B32" s="177" t="s">
        <v>200</v>
      </c>
      <c r="C32" s="101">
        <f t="shared" ref="C32" si="4">SUM(C33:C35)</f>
        <v>730</v>
      </c>
      <c r="D32" s="101">
        <f>SUM(D33:D35)</f>
        <v>118</v>
      </c>
      <c r="E32" s="101">
        <f>SUM(E33:E35)</f>
        <v>612</v>
      </c>
      <c r="F32" s="101">
        <f t="shared" ref="F32:I32" si="5">SUM(F33:F35)</f>
        <v>612</v>
      </c>
      <c r="G32" s="101">
        <f t="shared" si="5"/>
        <v>612</v>
      </c>
      <c r="H32" s="101">
        <f t="shared" si="5"/>
        <v>0</v>
      </c>
      <c r="I32" s="101">
        <f t="shared" si="5"/>
        <v>0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20"/>
      <c r="Y32" s="96"/>
    </row>
    <row r="33" spans="1:71" s="19" customFormat="1" ht="21" customHeight="1" thickBot="1" x14ac:dyDescent="0.25">
      <c r="A33" s="176" t="s">
        <v>114</v>
      </c>
      <c r="B33" s="176" t="s">
        <v>7</v>
      </c>
      <c r="C33" s="97">
        <f t="shared" si="2"/>
        <v>262</v>
      </c>
      <c r="D33" s="98">
        <v>46</v>
      </c>
      <c r="E33" s="97">
        <f t="shared" si="3"/>
        <v>216</v>
      </c>
      <c r="F33" s="98">
        <f>E33</f>
        <v>216</v>
      </c>
      <c r="G33" s="98">
        <f>E33</f>
        <v>216</v>
      </c>
      <c r="H33" s="102"/>
      <c r="I33" s="102"/>
      <c r="J33" s="100">
        <v>32</v>
      </c>
      <c r="K33" s="100">
        <v>40</v>
      </c>
      <c r="L33" s="100">
        <v>32</v>
      </c>
      <c r="M33" s="100">
        <v>40</v>
      </c>
      <c r="N33" s="100">
        <v>32</v>
      </c>
      <c r="O33" s="100">
        <v>40</v>
      </c>
      <c r="P33" s="100"/>
      <c r="Q33" s="100"/>
      <c r="R33" s="100"/>
      <c r="S33" s="100"/>
      <c r="T33" s="102"/>
      <c r="U33" s="102"/>
      <c r="V33" s="102"/>
      <c r="W33" s="102"/>
      <c r="X33" s="122">
        <v>7</v>
      </c>
      <c r="Y33" s="102"/>
    </row>
    <row r="34" spans="1:71" s="19" customFormat="1" ht="24" customHeight="1" thickBot="1" x14ac:dyDescent="0.25">
      <c r="A34" s="176" t="s">
        <v>115</v>
      </c>
      <c r="B34" s="176" t="s">
        <v>8</v>
      </c>
      <c r="C34" s="97">
        <f t="shared" si="2"/>
        <v>198</v>
      </c>
      <c r="D34" s="98">
        <v>18</v>
      </c>
      <c r="E34" s="97">
        <f t="shared" si="3"/>
        <v>180</v>
      </c>
      <c r="F34" s="98">
        <f>E34</f>
        <v>180</v>
      </c>
      <c r="G34" s="98">
        <f>E34</f>
        <v>180</v>
      </c>
      <c r="H34" s="102"/>
      <c r="I34" s="102"/>
      <c r="J34" s="100">
        <v>16</v>
      </c>
      <c r="K34" s="100">
        <v>20</v>
      </c>
      <c r="L34" s="100">
        <v>16</v>
      </c>
      <c r="M34" s="100">
        <v>20</v>
      </c>
      <c r="N34" s="100">
        <v>16</v>
      </c>
      <c r="O34" s="100">
        <v>20</v>
      </c>
      <c r="P34" s="100">
        <v>16</v>
      </c>
      <c r="Q34" s="100">
        <v>20</v>
      </c>
      <c r="R34" s="100">
        <v>16</v>
      </c>
      <c r="S34" s="100">
        <v>20</v>
      </c>
      <c r="T34" s="102"/>
      <c r="U34" s="102"/>
      <c r="V34" s="102"/>
      <c r="W34" s="102"/>
      <c r="X34" s="122"/>
      <c r="Y34" s="102">
        <v>9</v>
      </c>
    </row>
    <row r="35" spans="1:71" s="19" customFormat="1" ht="24" customHeight="1" thickBot="1" x14ac:dyDescent="0.25">
      <c r="A35" s="176" t="s">
        <v>116</v>
      </c>
      <c r="B35" s="176" t="s">
        <v>9</v>
      </c>
      <c r="C35" s="97">
        <f t="shared" si="2"/>
        <v>270</v>
      </c>
      <c r="D35" s="98">
        <v>54</v>
      </c>
      <c r="E35" s="97">
        <f t="shared" si="3"/>
        <v>216</v>
      </c>
      <c r="F35" s="98">
        <f>E35</f>
        <v>216</v>
      </c>
      <c r="G35" s="98">
        <f>E35</f>
        <v>216</v>
      </c>
      <c r="H35" s="102"/>
      <c r="I35" s="102"/>
      <c r="J35" s="100">
        <v>16</v>
      </c>
      <c r="K35" s="100">
        <v>20</v>
      </c>
      <c r="L35" s="100">
        <v>16</v>
      </c>
      <c r="M35" s="100">
        <v>20</v>
      </c>
      <c r="N35" s="100">
        <v>32</v>
      </c>
      <c r="O35" s="100">
        <v>40</v>
      </c>
      <c r="P35" s="100">
        <v>16</v>
      </c>
      <c r="Q35" s="100">
        <v>20</v>
      </c>
      <c r="R35" s="100">
        <v>16</v>
      </c>
      <c r="S35" s="100">
        <v>20</v>
      </c>
      <c r="T35" s="102"/>
      <c r="U35" s="102"/>
      <c r="V35" s="102"/>
      <c r="W35" s="102"/>
      <c r="X35" s="122"/>
      <c r="Y35" s="102">
        <v>9</v>
      </c>
    </row>
    <row r="36" spans="1:71" s="8" customFormat="1" ht="24" customHeight="1" thickBot="1" x14ac:dyDescent="0.25">
      <c r="A36" s="175" t="s">
        <v>201</v>
      </c>
      <c r="B36" s="175" t="s">
        <v>93</v>
      </c>
      <c r="C36" s="101">
        <f t="shared" ref="C36:D36" si="6">C37+C38</f>
        <v>1217</v>
      </c>
      <c r="D36" s="101">
        <f t="shared" si="6"/>
        <v>245</v>
      </c>
      <c r="E36" s="101">
        <f>E37+E38</f>
        <v>972</v>
      </c>
      <c r="F36" s="101">
        <f t="shared" ref="F36:I36" si="7">F37+F38</f>
        <v>864</v>
      </c>
      <c r="G36" s="101">
        <f t="shared" si="7"/>
        <v>972</v>
      </c>
      <c r="H36" s="101">
        <f t="shared" si="7"/>
        <v>0</v>
      </c>
      <c r="I36" s="101">
        <f t="shared" si="7"/>
        <v>0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120"/>
      <c r="Y36" s="96"/>
    </row>
    <row r="37" spans="1:71" s="8" customFormat="1" ht="24" customHeight="1" thickBot="1" x14ac:dyDescent="0.25">
      <c r="A37" s="178" t="s">
        <v>151</v>
      </c>
      <c r="B37" s="178" t="s">
        <v>117</v>
      </c>
      <c r="C37" s="97">
        <f t="shared" si="2"/>
        <v>1082</v>
      </c>
      <c r="D37" s="98">
        <v>218</v>
      </c>
      <c r="E37" s="97">
        <f t="shared" si="3"/>
        <v>864</v>
      </c>
      <c r="F37" s="97">
        <f>E37</f>
        <v>864</v>
      </c>
      <c r="G37" s="97">
        <f>E37</f>
        <v>864</v>
      </c>
      <c r="H37" s="277"/>
      <c r="I37" s="277"/>
      <c r="J37" s="100">
        <v>80</v>
      </c>
      <c r="K37" s="100">
        <v>100</v>
      </c>
      <c r="L37" s="100">
        <v>80</v>
      </c>
      <c r="M37" s="100">
        <v>100</v>
      </c>
      <c r="N37" s="100">
        <v>80</v>
      </c>
      <c r="O37" s="100">
        <v>100</v>
      </c>
      <c r="P37" s="100">
        <v>80</v>
      </c>
      <c r="Q37" s="100">
        <v>100</v>
      </c>
      <c r="R37" s="100">
        <v>64</v>
      </c>
      <c r="S37" s="100">
        <v>80</v>
      </c>
      <c r="T37" s="277"/>
      <c r="U37" s="277"/>
      <c r="V37" s="277"/>
      <c r="W37" s="277"/>
      <c r="X37" s="118">
        <v>9</v>
      </c>
      <c r="Y37" s="281" t="s">
        <v>281</v>
      </c>
    </row>
    <row r="38" spans="1:71" s="8" customFormat="1" ht="24" customHeight="1" thickBot="1" x14ac:dyDescent="0.25">
      <c r="A38" s="178" t="s">
        <v>152</v>
      </c>
      <c r="B38" s="178" t="s">
        <v>118</v>
      </c>
      <c r="C38" s="97">
        <f t="shared" si="2"/>
        <v>135</v>
      </c>
      <c r="D38" s="98">
        <v>27</v>
      </c>
      <c r="E38" s="97">
        <f t="shared" si="3"/>
        <v>108</v>
      </c>
      <c r="F38" s="97"/>
      <c r="G38" s="97">
        <f>E38</f>
        <v>108</v>
      </c>
      <c r="H38" s="277"/>
      <c r="I38" s="277"/>
      <c r="J38" s="100"/>
      <c r="K38" s="100"/>
      <c r="L38" s="100"/>
      <c r="M38" s="100"/>
      <c r="N38" s="100">
        <v>16</v>
      </c>
      <c r="O38" s="100">
        <v>20</v>
      </c>
      <c r="P38" s="100">
        <v>16</v>
      </c>
      <c r="Q38" s="100">
        <v>20</v>
      </c>
      <c r="R38" s="100">
        <v>16</v>
      </c>
      <c r="S38" s="100">
        <v>20</v>
      </c>
      <c r="T38" s="277"/>
      <c r="U38" s="277"/>
      <c r="V38" s="277"/>
      <c r="W38" s="277"/>
      <c r="X38" s="118"/>
      <c r="Y38" s="277">
        <v>9</v>
      </c>
    </row>
    <row r="39" spans="1:71" s="8" customFormat="1" ht="31.5" customHeight="1" thickBot="1" x14ac:dyDescent="0.25">
      <c r="A39" s="175" t="s">
        <v>119</v>
      </c>
      <c r="B39" s="177" t="s">
        <v>202</v>
      </c>
      <c r="C39" s="101">
        <f>C40</f>
        <v>44</v>
      </c>
      <c r="D39" s="101">
        <f>D40</f>
        <v>12</v>
      </c>
      <c r="E39" s="101">
        <f>E40</f>
        <v>32</v>
      </c>
      <c r="F39" s="101">
        <f t="shared" ref="F39:I39" si="8">F40</f>
        <v>32</v>
      </c>
      <c r="G39" s="101">
        <f t="shared" si="8"/>
        <v>32</v>
      </c>
      <c r="H39" s="101">
        <f t="shared" si="8"/>
        <v>0</v>
      </c>
      <c r="I39" s="101">
        <f t="shared" si="8"/>
        <v>0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120"/>
      <c r="Y39" s="96"/>
    </row>
    <row r="40" spans="1:71" s="19" customFormat="1" ht="28.5" customHeight="1" thickBot="1" x14ac:dyDescent="0.25">
      <c r="A40" s="176" t="s">
        <v>120</v>
      </c>
      <c r="B40" s="179" t="s">
        <v>218</v>
      </c>
      <c r="C40" s="97">
        <f t="shared" si="2"/>
        <v>44</v>
      </c>
      <c r="D40" s="98">
        <v>12</v>
      </c>
      <c r="E40" s="97">
        <f t="shared" si="3"/>
        <v>32</v>
      </c>
      <c r="F40" s="98">
        <f>E40</f>
        <v>32</v>
      </c>
      <c r="G40" s="98">
        <f>E40</f>
        <v>32</v>
      </c>
      <c r="H40" s="102"/>
      <c r="I40" s="102"/>
      <c r="J40" s="100">
        <v>32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2"/>
      <c r="U40" s="102"/>
      <c r="V40" s="102"/>
      <c r="W40" s="102"/>
      <c r="X40" s="122"/>
      <c r="Y40" s="102">
        <v>5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71" s="8" customFormat="1" ht="24" hidden="1" customHeight="1" thickBot="1" x14ac:dyDescent="0.25">
      <c r="A41" s="176"/>
      <c r="B41" s="176"/>
      <c r="C41" s="98"/>
      <c r="D41" s="98"/>
      <c r="E41" s="97">
        <f t="shared" si="3"/>
        <v>0</v>
      </c>
      <c r="F41" s="98"/>
      <c r="G41" s="97"/>
      <c r="H41" s="277"/>
      <c r="I41" s="277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77"/>
      <c r="U41" s="277"/>
      <c r="V41" s="277"/>
      <c r="W41" s="277"/>
      <c r="X41" s="118"/>
      <c r="Y41" s="277"/>
    </row>
    <row r="42" spans="1:71" s="20" customFormat="1" ht="30" customHeight="1" thickBot="1" x14ac:dyDescent="0.25">
      <c r="A42" s="175" t="s">
        <v>121</v>
      </c>
      <c r="B42" s="177" t="s">
        <v>203</v>
      </c>
      <c r="C42" s="101">
        <f>SUM(C43:C45)</f>
        <v>759</v>
      </c>
      <c r="D42" s="101">
        <f>D43+D44+D45</f>
        <v>147</v>
      </c>
      <c r="E42" s="101">
        <f>E43+E44+E45</f>
        <v>612</v>
      </c>
      <c r="F42" s="101">
        <f t="shared" ref="F42:I42" si="9">F43+F44+F45</f>
        <v>612</v>
      </c>
      <c r="G42" s="101">
        <f t="shared" si="9"/>
        <v>612</v>
      </c>
      <c r="H42" s="101">
        <f t="shared" si="9"/>
        <v>0</v>
      </c>
      <c r="I42" s="101">
        <f t="shared" si="9"/>
        <v>0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20"/>
      <c r="Y42" s="96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1:71" s="8" customFormat="1" ht="24" customHeight="1" thickBot="1" x14ac:dyDescent="0.25">
      <c r="A43" s="178" t="s">
        <v>122</v>
      </c>
      <c r="B43" s="180" t="s">
        <v>34</v>
      </c>
      <c r="C43" s="97">
        <f t="shared" ref="C43:C45" si="10">D43+E43</f>
        <v>271</v>
      </c>
      <c r="D43" s="98">
        <v>55</v>
      </c>
      <c r="E43" s="97">
        <f t="shared" si="3"/>
        <v>216</v>
      </c>
      <c r="F43" s="97">
        <f>E43</f>
        <v>216</v>
      </c>
      <c r="G43" s="97">
        <f>E43</f>
        <v>216</v>
      </c>
      <c r="H43" s="277"/>
      <c r="I43" s="277"/>
      <c r="J43" s="100"/>
      <c r="K43" s="100"/>
      <c r="L43" s="100"/>
      <c r="M43" s="100"/>
      <c r="N43" s="100">
        <v>32</v>
      </c>
      <c r="O43" s="100">
        <v>40</v>
      </c>
      <c r="P43" s="100">
        <v>32</v>
      </c>
      <c r="Q43" s="100">
        <v>40</v>
      </c>
      <c r="R43" s="100">
        <v>32</v>
      </c>
      <c r="S43" s="100">
        <v>40</v>
      </c>
      <c r="T43" s="277"/>
      <c r="U43" s="277"/>
      <c r="V43" s="277"/>
      <c r="W43" s="277"/>
      <c r="X43" s="118"/>
      <c r="Y43" s="277">
        <v>9</v>
      </c>
    </row>
    <row r="44" spans="1:71" s="8" customFormat="1" ht="24" customHeight="1" thickBot="1" x14ac:dyDescent="0.25">
      <c r="A44" s="178" t="s">
        <v>123</v>
      </c>
      <c r="B44" s="180" t="s">
        <v>35</v>
      </c>
      <c r="C44" s="97">
        <f t="shared" si="10"/>
        <v>352</v>
      </c>
      <c r="D44" s="98">
        <v>64</v>
      </c>
      <c r="E44" s="97">
        <f t="shared" si="3"/>
        <v>288</v>
      </c>
      <c r="F44" s="97">
        <f>E44</f>
        <v>288</v>
      </c>
      <c r="G44" s="97">
        <f t="shared" ref="G44:G45" si="11">E44</f>
        <v>288</v>
      </c>
      <c r="H44" s="277"/>
      <c r="I44" s="277"/>
      <c r="J44" s="100">
        <v>32</v>
      </c>
      <c r="K44" s="100">
        <v>40</v>
      </c>
      <c r="L44" s="100">
        <v>32</v>
      </c>
      <c r="M44" s="100">
        <v>40</v>
      </c>
      <c r="N44" s="100">
        <v>32</v>
      </c>
      <c r="O44" s="100">
        <v>40</v>
      </c>
      <c r="P44" s="100">
        <v>16</v>
      </c>
      <c r="Q44" s="100">
        <v>20</v>
      </c>
      <c r="R44" s="100">
        <v>16</v>
      </c>
      <c r="S44" s="100">
        <v>20</v>
      </c>
      <c r="T44" s="277"/>
      <c r="U44" s="277"/>
      <c r="V44" s="277"/>
      <c r="W44" s="277"/>
      <c r="X44" s="118"/>
      <c r="Y44" s="277">
        <v>9</v>
      </c>
    </row>
    <row r="45" spans="1:71" s="8" customFormat="1" ht="24" customHeight="1" thickBot="1" x14ac:dyDescent="0.25">
      <c r="A45" s="178" t="s">
        <v>124</v>
      </c>
      <c r="B45" s="180" t="s">
        <v>36</v>
      </c>
      <c r="C45" s="97">
        <f t="shared" si="10"/>
        <v>136</v>
      </c>
      <c r="D45" s="98">
        <v>28</v>
      </c>
      <c r="E45" s="97">
        <f t="shared" si="3"/>
        <v>108</v>
      </c>
      <c r="F45" s="97">
        <f>E45</f>
        <v>108</v>
      </c>
      <c r="G45" s="97">
        <f t="shared" si="11"/>
        <v>108</v>
      </c>
      <c r="H45" s="277"/>
      <c r="I45" s="277"/>
      <c r="J45" s="100"/>
      <c r="K45" s="100"/>
      <c r="L45" s="100"/>
      <c r="M45" s="100"/>
      <c r="N45" s="100"/>
      <c r="O45" s="100"/>
      <c r="P45" s="100">
        <v>32</v>
      </c>
      <c r="Q45" s="100">
        <v>40</v>
      </c>
      <c r="R45" s="100">
        <v>16</v>
      </c>
      <c r="S45" s="100">
        <v>20</v>
      </c>
      <c r="T45" s="277"/>
      <c r="U45" s="277"/>
      <c r="V45" s="277"/>
      <c r="W45" s="277"/>
      <c r="X45" s="118"/>
      <c r="Y45" s="277">
        <v>9</v>
      </c>
    </row>
    <row r="46" spans="1:71" s="10" customFormat="1" ht="24" customHeight="1" thickBot="1" x14ac:dyDescent="0.25">
      <c r="A46" s="175" t="s">
        <v>125</v>
      </c>
      <c r="B46" s="175" t="s">
        <v>30</v>
      </c>
      <c r="C46" s="101">
        <f t="shared" ref="C46:D46" si="12">C47+C48</f>
        <v>90</v>
      </c>
      <c r="D46" s="101">
        <f t="shared" si="12"/>
        <v>18</v>
      </c>
      <c r="E46" s="101">
        <f>E47+E48</f>
        <v>72</v>
      </c>
      <c r="F46" s="101">
        <f t="shared" ref="F46:I46" si="13">F47+F48</f>
        <v>36</v>
      </c>
      <c r="G46" s="101">
        <f t="shared" si="13"/>
        <v>72</v>
      </c>
      <c r="H46" s="101">
        <f t="shared" si="13"/>
        <v>0</v>
      </c>
      <c r="I46" s="101">
        <f t="shared" si="13"/>
        <v>0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120"/>
      <c r="Y46" s="96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1:71" s="3" customFormat="1" ht="24" customHeight="1" thickBot="1" x14ac:dyDescent="0.25">
      <c r="A47" s="178" t="s">
        <v>126</v>
      </c>
      <c r="B47" s="176" t="s">
        <v>37</v>
      </c>
      <c r="C47" s="97">
        <f t="shared" ref="C47:C48" si="14">D47+E47</f>
        <v>45</v>
      </c>
      <c r="D47" s="98">
        <v>9</v>
      </c>
      <c r="E47" s="97">
        <f t="shared" si="3"/>
        <v>36</v>
      </c>
      <c r="F47" s="97">
        <f>E47</f>
        <v>36</v>
      </c>
      <c r="G47" s="97">
        <f>E47</f>
        <v>36</v>
      </c>
      <c r="H47" s="277"/>
      <c r="I47" s="277"/>
      <c r="J47" s="100"/>
      <c r="K47" s="100"/>
      <c r="L47" s="100">
        <v>16</v>
      </c>
      <c r="M47" s="100">
        <v>20</v>
      </c>
      <c r="N47" s="100"/>
      <c r="O47" s="100"/>
      <c r="P47" s="280"/>
      <c r="Q47" s="280"/>
      <c r="R47" s="100"/>
      <c r="S47" s="100"/>
      <c r="T47" s="277"/>
      <c r="U47" s="277"/>
      <c r="V47" s="277"/>
      <c r="W47" s="277"/>
      <c r="X47" s="118"/>
      <c r="Y47" s="277">
        <v>6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2"/>
      <c r="BQ47" s="2"/>
      <c r="BR47" s="2"/>
      <c r="BS47" s="2"/>
    </row>
    <row r="48" spans="1:71" s="3" customFormat="1" ht="24" customHeight="1" thickBot="1" x14ac:dyDescent="0.25">
      <c r="A48" s="178" t="s">
        <v>127</v>
      </c>
      <c r="B48" s="176" t="s">
        <v>33</v>
      </c>
      <c r="C48" s="97">
        <f t="shared" si="14"/>
        <v>45</v>
      </c>
      <c r="D48" s="98">
        <v>9</v>
      </c>
      <c r="E48" s="97">
        <f t="shared" si="3"/>
        <v>36</v>
      </c>
      <c r="F48" s="97"/>
      <c r="G48" s="97">
        <f>E48</f>
        <v>36</v>
      </c>
      <c r="H48" s="277"/>
      <c r="I48" s="277"/>
      <c r="J48" s="100">
        <v>16</v>
      </c>
      <c r="K48" s="100">
        <v>20</v>
      </c>
      <c r="L48" s="100"/>
      <c r="M48" s="100"/>
      <c r="N48" s="100"/>
      <c r="O48" s="100"/>
      <c r="P48" s="100"/>
      <c r="Q48" s="100"/>
      <c r="R48" s="100"/>
      <c r="S48" s="100"/>
      <c r="T48" s="277"/>
      <c r="U48" s="277"/>
      <c r="V48" s="277"/>
      <c r="W48" s="277"/>
      <c r="X48" s="118"/>
      <c r="Y48" s="277">
        <v>5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2"/>
      <c r="BQ48" s="2"/>
      <c r="BR48" s="2"/>
      <c r="BS48" s="2"/>
    </row>
    <row r="49" spans="1:71" s="12" customFormat="1" ht="33" customHeight="1" thickBot="1" x14ac:dyDescent="0.25">
      <c r="A49" s="175" t="s">
        <v>128</v>
      </c>
      <c r="B49" s="175" t="s">
        <v>31</v>
      </c>
      <c r="C49" s="101">
        <f>C50</f>
        <v>497</v>
      </c>
      <c r="D49" s="101">
        <f>D50</f>
        <v>137</v>
      </c>
      <c r="E49" s="101">
        <f t="shared" ref="E49:I49" si="15">E50</f>
        <v>360</v>
      </c>
      <c r="F49" s="101">
        <f t="shared" si="15"/>
        <v>360</v>
      </c>
      <c r="G49" s="101">
        <f t="shared" si="15"/>
        <v>0</v>
      </c>
      <c r="H49" s="101">
        <f t="shared" si="15"/>
        <v>360</v>
      </c>
      <c r="I49" s="101">
        <f t="shared" si="15"/>
        <v>0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120"/>
      <c r="Y49" s="9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11"/>
      <c r="BQ49" s="11"/>
      <c r="BR49" s="11"/>
      <c r="BS49" s="11"/>
    </row>
    <row r="50" spans="1:71" s="3" customFormat="1" ht="33" customHeight="1" thickBot="1" x14ac:dyDescent="0.25">
      <c r="A50" s="178" t="s">
        <v>129</v>
      </c>
      <c r="B50" s="176" t="s">
        <v>11</v>
      </c>
      <c r="C50" s="97">
        <f t="shared" ref="C50" si="16">D50+E50</f>
        <v>497</v>
      </c>
      <c r="D50" s="98">
        <v>137</v>
      </c>
      <c r="E50" s="97">
        <f t="shared" si="3"/>
        <v>360</v>
      </c>
      <c r="F50" s="97">
        <f>H50</f>
        <v>360</v>
      </c>
      <c r="G50" s="97"/>
      <c r="H50" s="277">
        <f>E50</f>
        <v>360</v>
      </c>
      <c r="I50" s="277"/>
      <c r="J50" s="100">
        <v>32</v>
      </c>
      <c r="K50" s="100">
        <v>40</v>
      </c>
      <c r="L50" s="100">
        <v>32</v>
      </c>
      <c r="M50" s="100">
        <v>40</v>
      </c>
      <c r="N50" s="100">
        <v>32</v>
      </c>
      <c r="O50" s="100">
        <v>40</v>
      </c>
      <c r="P50" s="100">
        <v>32</v>
      </c>
      <c r="Q50" s="100">
        <v>40</v>
      </c>
      <c r="R50" s="100">
        <v>32</v>
      </c>
      <c r="S50" s="100">
        <v>40</v>
      </c>
      <c r="T50" s="277"/>
      <c r="U50" s="277"/>
      <c r="V50" s="277"/>
      <c r="W50" s="277"/>
      <c r="X50" s="118">
        <v>9</v>
      </c>
      <c r="Y50" s="281" t="s">
        <v>236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2"/>
      <c r="BQ50" s="2"/>
      <c r="BR50" s="2"/>
      <c r="BS50" s="2"/>
    </row>
    <row r="51" spans="1:71" s="13" customFormat="1" ht="32.25" customHeight="1" thickBot="1" x14ac:dyDescent="0.25">
      <c r="A51" s="175" t="s">
        <v>130</v>
      </c>
      <c r="B51" s="177" t="s">
        <v>204</v>
      </c>
      <c r="C51" s="101">
        <f t="shared" ref="C51:D51" si="17">C52+C53</f>
        <v>621</v>
      </c>
      <c r="D51" s="101">
        <f t="shared" si="17"/>
        <v>297</v>
      </c>
      <c r="E51" s="101">
        <f>E52+E53</f>
        <v>324</v>
      </c>
      <c r="F51" s="101">
        <f t="shared" ref="F51:I51" si="18">F52+F53</f>
        <v>324</v>
      </c>
      <c r="G51" s="101">
        <f t="shared" si="18"/>
        <v>324</v>
      </c>
      <c r="H51" s="101">
        <f t="shared" si="18"/>
        <v>0</v>
      </c>
      <c r="I51" s="101">
        <f t="shared" si="18"/>
        <v>0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11"/>
      <c r="BQ51" s="11"/>
      <c r="BR51" s="11"/>
      <c r="BS51" s="11"/>
    </row>
    <row r="52" spans="1:71" ht="24" customHeight="1" thickBot="1" x14ac:dyDescent="0.25">
      <c r="A52" s="178" t="s">
        <v>131</v>
      </c>
      <c r="B52" s="176" t="s">
        <v>10</v>
      </c>
      <c r="C52" s="97">
        <f t="shared" ref="C52:C53" si="19">D52+E52</f>
        <v>576</v>
      </c>
      <c r="D52" s="97">
        <v>288</v>
      </c>
      <c r="E52" s="97">
        <f t="shared" si="3"/>
        <v>288</v>
      </c>
      <c r="F52" s="97">
        <f>E52</f>
        <v>288</v>
      </c>
      <c r="G52" s="97">
        <f>E52</f>
        <v>288</v>
      </c>
      <c r="H52" s="277"/>
      <c r="I52" s="277"/>
      <c r="J52" s="100">
        <v>32</v>
      </c>
      <c r="K52" s="100">
        <v>40</v>
      </c>
      <c r="L52" s="100">
        <v>32</v>
      </c>
      <c r="M52" s="100">
        <v>40</v>
      </c>
      <c r="N52" s="100">
        <v>32</v>
      </c>
      <c r="O52" s="100">
        <v>40</v>
      </c>
      <c r="P52" s="100">
        <v>32</v>
      </c>
      <c r="Q52" s="100">
        <v>40</v>
      </c>
      <c r="R52" s="100"/>
      <c r="S52" s="100"/>
      <c r="T52" s="277"/>
      <c r="U52" s="277"/>
      <c r="V52" s="277"/>
      <c r="W52" s="277"/>
      <c r="X52" s="277"/>
      <c r="Y52" s="281" t="s">
        <v>261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2"/>
      <c r="BQ52" s="2"/>
      <c r="BR52" s="2"/>
      <c r="BS52" s="2"/>
    </row>
    <row r="53" spans="1:71" ht="24" customHeight="1" thickBot="1" x14ac:dyDescent="0.25">
      <c r="A53" s="178" t="s">
        <v>132</v>
      </c>
      <c r="B53" s="176" t="s">
        <v>205</v>
      </c>
      <c r="C53" s="97">
        <f t="shared" si="19"/>
        <v>45</v>
      </c>
      <c r="D53" s="98">
        <v>9</v>
      </c>
      <c r="E53" s="97">
        <f t="shared" si="3"/>
        <v>36</v>
      </c>
      <c r="F53" s="97">
        <f>E53</f>
        <v>36</v>
      </c>
      <c r="G53" s="97">
        <f>E53</f>
        <v>36</v>
      </c>
      <c r="H53" s="277"/>
      <c r="I53" s="277"/>
      <c r="J53" s="100"/>
      <c r="K53" s="100"/>
      <c r="L53" s="100"/>
      <c r="M53" s="100"/>
      <c r="N53" s="100"/>
      <c r="O53" s="100"/>
      <c r="P53" s="280">
        <v>16</v>
      </c>
      <c r="Q53" s="280">
        <v>20</v>
      </c>
      <c r="R53" s="100"/>
      <c r="S53" s="100"/>
      <c r="T53" s="277"/>
      <c r="U53" s="277"/>
      <c r="V53" s="277"/>
      <c r="W53" s="277"/>
      <c r="X53" s="277"/>
      <c r="Y53" s="277">
        <v>8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2"/>
      <c r="BQ53" s="2"/>
      <c r="BR53" s="2"/>
      <c r="BS53" s="2"/>
    </row>
    <row r="54" spans="1:71" s="14" customFormat="1" ht="60" customHeight="1" thickBot="1" x14ac:dyDescent="0.25">
      <c r="A54" s="173" t="s">
        <v>32</v>
      </c>
      <c r="B54" s="174" t="s">
        <v>133</v>
      </c>
      <c r="C54" s="103">
        <f>C55+C65</f>
        <v>2106</v>
      </c>
      <c r="D54" s="103">
        <f>D55+D65</f>
        <v>702</v>
      </c>
      <c r="E54" s="103">
        <f>E55+E65</f>
        <v>1404</v>
      </c>
      <c r="F54" s="103">
        <f t="shared" ref="F54:I54" si="20">F55+F65</f>
        <v>1404</v>
      </c>
      <c r="G54" s="103">
        <f t="shared" si="20"/>
        <v>1304</v>
      </c>
      <c r="H54" s="103">
        <f t="shared" si="20"/>
        <v>100</v>
      </c>
      <c r="I54" s="103">
        <f t="shared" si="20"/>
        <v>0</v>
      </c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17"/>
      <c r="Y54" s="117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71" s="16" customFormat="1" ht="24" customHeight="1" thickBot="1" x14ac:dyDescent="0.25">
      <c r="A55" s="196" t="s">
        <v>153</v>
      </c>
      <c r="B55" s="196" t="s">
        <v>134</v>
      </c>
      <c r="C55" s="105">
        <f t="shared" ref="C55:D55" si="21">SUM(C56:C64)</f>
        <v>1207</v>
      </c>
      <c r="D55" s="109">
        <f t="shared" si="21"/>
        <v>383</v>
      </c>
      <c r="E55" s="105">
        <f>SUM(E56:E64)</f>
        <v>824</v>
      </c>
      <c r="F55" s="105">
        <f t="shared" ref="F55:I55" si="22">SUM(F56:F64)</f>
        <v>824</v>
      </c>
      <c r="G55" s="105">
        <f t="shared" si="22"/>
        <v>724</v>
      </c>
      <c r="H55" s="105">
        <f t="shared" si="22"/>
        <v>100</v>
      </c>
      <c r="I55" s="105">
        <f t="shared" si="22"/>
        <v>0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71" s="4" customFormat="1" ht="24" customHeight="1" thickBot="1" x14ac:dyDescent="0.25">
      <c r="A56" s="176" t="s">
        <v>135</v>
      </c>
      <c r="B56" s="180" t="s">
        <v>5</v>
      </c>
      <c r="C56" s="98">
        <f t="shared" ref="C56:C63" si="23">D56+E56</f>
        <v>212</v>
      </c>
      <c r="D56" s="109">
        <v>64</v>
      </c>
      <c r="E56" s="97">
        <f>SUM(J56:W56)</f>
        <v>148</v>
      </c>
      <c r="F56" s="98">
        <f>E56</f>
        <v>148</v>
      </c>
      <c r="G56" s="98">
        <f>E56</f>
        <v>148</v>
      </c>
      <c r="H56" s="98"/>
      <c r="I56" s="98"/>
      <c r="J56" s="102"/>
      <c r="K56" s="100"/>
      <c r="L56" s="100"/>
      <c r="M56" s="100"/>
      <c r="N56" s="100"/>
      <c r="O56" s="100"/>
      <c r="P56" s="100"/>
      <c r="Q56" s="100"/>
      <c r="R56" s="100"/>
      <c r="S56" s="100"/>
      <c r="T56" s="100">
        <v>32</v>
      </c>
      <c r="U56" s="100">
        <v>20</v>
      </c>
      <c r="V56" s="100">
        <v>48</v>
      </c>
      <c r="W56" s="100">
        <v>48</v>
      </c>
      <c r="X56" s="122" t="s">
        <v>233</v>
      </c>
      <c r="Y56" s="123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71" s="4" customFormat="1" ht="24" customHeight="1" thickBot="1" x14ac:dyDescent="0.25">
      <c r="A57" s="176" t="s">
        <v>136</v>
      </c>
      <c r="B57" s="180" t="s">
        <v>39</v>
      </c>
      <c r="C57" s="98">
        <f t="shared" si="23"/>
        <v>239</v>
      </c>
      <c r="D57" s="109">
        <v>71</v>
      </c>
      <c r="E57" s="97">
        <f t="shared" ref="E57:E70" si="24">SUM(J57:W57)</f>
        <v>168</v>
      </c>
      <c r="F57" s="98">
        <f>E57</f>
        <v>168</v>
      </c>
      <c r="G57" s="98">
        <f>E57</f>
        <v>168</v>
      </c>
      <c r="H57" s="98"/>
      <c r="I57" s="98"/>
      <c r="J57" s="102"/>
      <c r="K57" s="100"/>
      <c r="L57" s="100"/>
      <c r="M57" s="100"/>
      <c r="N57" s="100"/>
      <c r="O57" s="100"/>
      <c r="P57" s="100"/>
      <c r="Q57" s="100"/>
      <c r="R57" s="100"/>
      <c r="S57" s="100"/>
      <c r="T57" s="100">
        <v>32</v>
      </c>
      <c r="U57" s="100">
        <v>40</v>
      </c>
      <c r="V57" s="100">
        <v>48</v>
      </c>
      <c r="W57" s="100">
        <v>48</v>
      </c>
      <c r="X57" s="122" t="s">
        <v>233</v>
      </c>
      <c r="Y57" s="123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71" s="4" customFormat="1" ht="24" customHeight="1" thickBot="1" x14ac:dyDescent="0.25">
      <c r="A58" s="176" t="s">
        <v>137</v>
      </c>
      <c r="B58" s="180" t="s">
        <v>6</v>
      </c>
      <c r="C58" s="98">
        <f t="shared" si="23"/>
        <v>154</v>
      </c>
      <c r="D58" s="109">
        <v>54</v>
      </c>
      <c r="E58" s="97">
        <f t="shared" si="24"/>
        <v>100</v>
      </c>
      <c r="F58" s="98">
        <f>H58</f>
        <v>100</v>
      </c>
      <c r="G58" s="98"/>
      <c r="H58" s="97">
        <f>E58</f>
        <v>100</v>
      </c>
      <c r="I58" s="98"/>
      <c r="J58" s="102"/>
      <c r="K58" s="100"/>
      <c r="L58" s="100"/>
      <c r="M58" s="100"/>
      <c r="N58" s="100"/>
      <c r="O58" s="100"/>
      <c r="P58" s="100"/>
      <c r="Q58" s="100"/>
      <c r="R58" s="100"/>
      <c r="S58" s="100"/>
      <c r="T58" s="100">
        <v>16</v>
      </c>
      <c r="U58" s="100">
        <v>20</v>
      </c>
      <c r="V58" s="100">
        <v>32</v>
      </c>
      <c r="W58" s="100">
        <v>32</v>
      </c>
      <c r="X58" s="102"/>
      <c r="Y58" s="123" t="s">
        <v>233</v>
      </c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71" s="4" customFormat="1" ht="24" customHeight="1" thickBot="1" x14ac:dyDescent="0.25">
      <c r="A59" s="176" t="s">
        <v>138</v>
      </c>
      <c r="B59" s="180" t="s">
        <v>40</v>
      </c>
      <c r="C59" s="98">
        <f t="shared" si="23"/>
        <v>76</v>
      </c>
      <c r="D59" s="109">
        <v>24</v>
      </c>
      <c r="E59" s="97">
        <f t="shared" si="24"/>
        <v>52</v>
      </c>
      <c r="F59" s="98">
        <f t="shared" ref="F59:F64" si="25">E59</f>
        <v>52</v>
      </c>
      <c r="G59" s="98">
        <f>E59</f>
        <v>52</v>
      </c>
      <c r="H59" s="98"/>
      <c r="I59" s="98"/>
      <c r="J59" s="102"/>
      <c r="K59" s="100"/>
      <c r="L59" s="100"/>
      <c r="M59" s="100"/>
      <c r="N59" s="100"/>
      <c r="O59" s="100"/>
      <c r="P59" s="100"/>
      <c r="Q59" s="100"/>
      <c r="R59" s="100"/>
      <c r="S59" s="100"/>
      <c r="T59" s="100">
        <v>32</v>
      </c>
      <c r="U59" s="100">
        <v>20</v>
      </c>
      <c r="V59" s="100"/>
      <c r="W59" s="100"/>
      <c r="X59" s="118" t="s">
        <v>234</v>
      </c>
      <c r="Y59" s="123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71" s="2" customFormat="1" ht="24" customHeight="1" thickBot="1" x14ac:dyDescent="0.25">
      <c r="A60" s="176" t="s">
        <v>139</v>
      </c>
      <c r="B60" s="180" t="s">
        <v>29</v>
      </c>
      <c r="C60" s="98">
        <f t="shared" si="23"/>
        <v>154</v>
      </c>
      <c r="D60" s="109">
        <v>50</v>
      </c>
      <c r="E60" s="97">
        <f t="shared" si="24"/>
        <v>104</v>
      </c>
      <c r="F60" s="98">
        <f t="shared" si="25"/>
        <v>104</v>
      </c>
      <c r="G60" s="98">
        <f t="shared" ref="G60:G64" si="26">E60</f>
        <v>104</v>
      </c>
      <c r="H60" s="97"/>
      <c r="I60" s="97"/>
      <c r="J60" s="277"/>
      <c r="K60" s="100"/>
      <c r="L60" s="100"/>
      <c r="M60" s="100"/>
      <c r="N60" s="100"/>
      <c r="O60" s="100"/>
      <c r="P60" s="100"/>
      <c r="Q60" s="100"/>
      <c r="R60" s="100"/>
      <c r="S60" s="100"/>
      <c r="T60" s="100">
        <v>32</v>
      </c>
      <c r="U60" s="100">
        <v>40</v>
      </c>
      <c r="V60" s="100">
        <v>16</v>
      </c>
      <c r="W60" s="100">
        <v>16</v>
      </c>
      <c r="X60" s="297"/>
      <c r="Y60" s="123" t="s">
        <v>233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71" s="2" customFormat="1" ht="24" customHeight="1" thickBot="1" x14ac:dyDescent="0.25">
      <c r="A61" s="176" t="s">
        <v>140</v>
      </c>
      <c r="B61" s="180" t="s">
        <v>41</v>
      </c>
      <c r="C61" s="98">
        <f t="shared" si="23"/>
        <v>108</v>
      </c>
      <c r="D61" s="109">
        <v>36</v>
      </c>
      <c r="E61" s="97">
        <f t="shared" si="24"/>
        <v>72</v>
      </c>
      <c r="F61" s="98">
        <f t="shared" si="25"/>
        <v>72</v>
      </c>
      <c r="G61" s="98">
        <f t="shared" si="26"/>
        <v>72</v>
      </c>
      <c r="H61" s="97"/>
      <c r="I61" s="97"/>
      <c r="J61" s="277"/>
      <c r="K61" s="100"/>
      <c r="L61" s="100"/>
      <c r="M61" s="100"/>
      <c r="N61" s="100"/>
      <c r="O61" s="100"/>
      <c r="P61" s="100"/>
      <c r="Q61" s="100"/>
      <c r="R61" s="100"/>
      <c r="S61" s="100"/>
      <c r="T61" s="100">
        <v>32</v>
      </c>
      <c r="U61" s="100">
        <v>40</v>
      </c>
      <c r="V61" s="100"/>
      <c r="W61" s="100"/>
      <c r="X61" s="118" t="s">
        <v>234</v>
      </c>
      <c r="Y61" s="123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71" s="2" customFormat="1" ht="24" customHeight="1" thickBot="1" x14ac:dyDescent="0.25">
      <c r="A62" s="176" t="s">
        <v>141</v>
      </c>
      <c r="B62" s="180" t="s">
        <v>9</v>
      </c>
      <c r="C62" s="98">
        <f t="shared" si="23"/>
        <v>104</v>
      </c>
      <c r="D62" s="109">
        <v>32</v>
      </c>
      <c r="E62" s="97">
        <f t="shared" si="24"/>
        <v>72</v>
      </c>
      <c r="F62" s="98">
        <f t="shared" si="25"/>
        <v>72</v>
      </c>
      <c r="G62" s="98">
        <f t="shared" si="26"/>
        <v>72</v>
      </c>
      <c r="H62" s="97"/>
      <c r="I62" s="97"/>
      <c r="J62" s="277"/>
      <c r="K62" s="100"/>
      <c r="L62" s="100"/>
      <c r="M62" s="100"/>
      <c r="N62" s="100"/>
      <c r="O62" s="100"/>
      <c r="P62" s="100"/>
      <c r="Q62" s="100"/>
      <c r="R62" s="100"/>
      <c r="S62" s="100"/>
      <c r="T62" s="100">
        <v>32</v>
      </c>
      <c r="U62" s="100">
        <v>40</v>
      </c>
      <c r="V62" s="100"/>
      <c r="W62" s="100"/>
      <c r="X62" s="297"/>
      <c r="Y62" s="123" t="s">
        <v>234</v>
      </c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71" ht="24" customHeight="1" thickBot="1" x14ac:dyDescent="0.25">
      <c r="A63" s="176" t="s">
        <v>142</v>
      </c>
      <c r="B63" s="180" t="s">
        <v>38</v>
      </c>
      <c r="C63" s="98">
        <f t="shared" si="23"/>
        <v>106</v>
      </c>
      <c r="D63" s="109">
        <v>34</v>
      </c>
      <c r="E63" s="97">
        <f t="shared" si="24"/>
        <v>72</v>
      </c>
      <c r="F63" s="98">
        <f t="shared" si="25"/>
        <v>72</v>
      </c>
      <c r="G63" s="98">
        <f t="shared" si="26"/>
        <v>72</v>
      </c>
      <c r="H63" s="97"/>
      <c r="I63" s="97"/>
      <c r="J63" s="277"/>
      <c r="K63" s="100"/>
      <c r="L63" s="100"/>
      <c r="M63" s="100"/>
      <c r="N63" s="100"/>
      <c r="O63" s="100"/>
      <c r="P63" s="100"/>
      <c r="Q63" s="100"/>
      <c r="R63" s="100">
        <v>32</v>
      </c>
      <c r="S63" s="100">
        <v>40</v>
      </c>
      <c r="T63" s="100"/>
      <c r="U63" s="100"/>
      <c r="V63" s="100"/>
      <c r="W63" s="100"/>
      <c r="X63" s="297"/>
      <c r="Y63" s="119">
        <v>9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71" ht="24" customHeight="1" thickBot="1" x14ac:dyDescent="0.25">
      <c r="A64" s="176" t="s">
        <v>245</v>
      </c>
      <c r="B64" s="180" t="s">
        <v>244</v>
      </c>
      <c r="C64" s="98">
        <f t="shared" ref="C64" si="27">D64+E64</f>
        <v>54</v>
      </c>
      <c r="D64" s="109">
        <v>18</v>
      </c>
      <c r="E64" s="97">
        <f t="shared" si="24"/>
        <v>36</v>
      </c>
      <c r="F64" s="98">
        <f t="shared" si="25"/>
        <v>36</v>
      </c>
      <c r="G64" s="98">
        <f t="shared" si="26"/>
        <v>36</v>
      </c>
      <c r="H64" s="97"/>
      <c r="I64" s="97"/>
      <c r="J64" s="277"/>
      <c r="K64" s="100"/>
      <c r="L64" s="100"/>
      <c r="M64" s="100"/>
      <c r="N64" s="100"/>
      <c r="O64" s="100"/>
      <c r="P64" s="100"/>
      <c r="Q64" s="100"/>
      <c r="R64" s="100"/>
      <c r="S64" s="100"/>
      <c r="T64" s="100">
        <v>16</v>
      </c>
      <c r="U64" s="100">
        <v>20</v>
      </c>
      <c r="V64" s="100"/>
      <c r="W64" s="100"/>
      <c r="X64" s="297"/>
      <c r="Y64" s="119" t="s">
        <v>234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s="10" customFormat="1" ht="24" customHeight="1" thickBot="1" x14ac:dyDescent="0.25">
      <c r="A65" s="181" t="s">
        <v>182</v>
      </c>
      <c r="B65" s="182" t="s">
        <v>42</v>
      </c>
      <c r="C65" s="101">
        <f>SUM(C66:C70)</f>
        <v>899</v>
      </c>
      <c r="D65" s="298">
        <f>SUM(D66:D70)</f>
        <v>319</v>
      </c>
      <c r="E65" s="101">
        <f>SUM(E66:E70)</f>
        <v>580</v>
      </c>
      <c r="F65" s="101">
        <f t="shared" ref="F65:I65" si="28">SUM(F66:F70)</f>
        <v>580</v>
      </c>
      <c r="G65" s="101">
        <f t="shared" si="28"/>
        <v>580</v>
      </c>
      <c r="H65" s="101">
        <f t="shared" si="28"/>
        <v>0</v>
      </c>
      <c r="I65" s="101">
        <f t="shared" si="28"/>
        <v>0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24" customHeight="1" thickBot="1" x14ac:dyDescent="0.25">
      <c r="A66" s="178" t="s">
        <v>143</v>
      </c>
      <c r="B66" s="180" t="s">
        <v>15</v>
      </c>
      <c r="C66" s="97">
        <f t="shared" ref="C66:C70" si="29">D66+E66</f>
        <v>270</v>
      </c>
      <c r="D66" s="109">
        <v>90</v>
      </c>
      <c r="E66" s="97">
        <f t="shared" si="24"/>
        <v>180</v>
      </c>
      <c r="F66" s="97">
        <f>E66</f>
        <v>180</v>
      </c>
      <c r="G66" s="97">
        <f>E66</f>
        <v>180</v>
      </c>
      <c r="H66" s="97"/>
      <c r="I66" s="97"/>
      <c r="J66" s="100"/>
      <c r="K66" s="100"/>
      <c r="L66" s="100"/>
      <c r="M66" s="100"/>
      <c r="N66" s="100"/>
      <c r="O66" s="100"/>
      <c r="P66" s="100">
        <v>32</v>
      </c>
      <c r="Q66" s="100">
        <v>40</v>
      </c>
      <c r="R66" s="100">
        <v>32</v>
      </c>
      <c r="S66" s="100">
        <v>40</v>
      </c>
      <c r="T66" s="100">
        <v>16</v>
      </c>
      <c r="U66" s="100">
        <v>20</v>
      </c>
      <c r="V66" s="100"/>
      <c r="W66" s="100"/>
      <c r="X66" s="122" t="s">
        <v>234</v>
      </c>
      <c r="Y66" s="119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24" customHeight="1" thickBot="1" x14ac:dyDescent="0.25">
      <c r="A67" s="178" t="s">
        <v>144</v>
      </c>
      <c r="B67" s="180" t="s">
        <v>37</v>
      </c>
      <c r="C67" s="97">
        <f t="shared" si="29"/>
        <v>238</v>
      </c>
      <c r="D67" s="109">
        <v>78</v>
      </c>
      <c r="E67" s="97">
        <f t="shared" si="24"/>
        <v>160</v>
      </c>
      <c r="F67" s="97">
        <f>E67</f>
        <v>160</v>
      </c>
      <c r="G67" s="97">
        <f t="shared" ref="G67:G70" si="30">E67</f>
        <v>160</v>
      </c>
      <c r="H67" s="97"/>
      <c r="I67" s="97"/>
      <c r="J67" s="100">
        <v>16</v>
      </c>
      <c r="K67" s="100">
        <v>20</v>
      </c>
      <c r="L67" s="100">
        <v>16</v>
      </c>
      <c r="M67" s="100">
        <v>20</v>
      </c>
      <c r="N67" s="100">
        <v>16</v>
      </c>
      <c r="O67" s="100">
        <v>20</v>
      </c>
      <c r="P67" s="100">
        <v>16</v>
      </c>
      <c r="Q67" s="100">
        <v>20</v>
      </c>
      <c r="R67" s="100"/>
      <c r="S67" s="100"/>
      <c r="T67" s="100">
        <v>16</v>
      </c>
      <c r="U67" s="100"/>
      <c r="V67" s="100"/>
      <c r="W67" s="100"/>
      <c r="X67" s="277"/>
      <c r="Y67" s="119" t="s">
        <v>275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24" customHeight="1" thickBot="1" x14ac:dyDescent="0.25">
      <c r="A68" s="178" t="s">
        <v>145</v>
      </c>
      <c r="B68" s="180" t="s">
        <v>12</v>
      </c>
      <c r="C68" s="97">
        <f t="shared" si="29"/>
        <v>47</v>
      </c>
      <c r="D68" s="98">
        <v>15</v>
      </c>
      <c r="E68" s="97">
        <f t="shared" si="24"/>
        <v>32</v>
      </c>
      <c r="F68" s="97">
        <f>E68</f>
        <v>32</v>
      </c>
      <c r="G68" s="97">
        <f t="shared" si="30"/>
        <v>32</v>
      </c>
      <c r="H68" s="97"/>
      <c r="I68" s="97"/>
      <c r="J68" s="100"/>
      <c r="K68" s="100"/>
      <c r="L68" s="100">
        <v>32</v>
      </c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277"/>
      <c r="Y68" s="119">
        <v>6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24" customHeight="1" thickBot="1" x14ac:dyDescent="0.25">
      <c r="A69" s="178" t="s">
        <v>146</v>
      </c>
      <c r="B69" s="180" t="s">
        <v>147</v>
      </c>
      <c r="C69" s="97">
        <f t="shared" si="29"/>
        <v>200</v>
      </c>
      <c r="D69" s="98">
        <v>64</v>
      </c>
      <c r="E69" s="97">
        <f t="shared" si="24"/>
        <v>136</v>
      </c>
      <c r="F69" s="97">
        <f>E69</f>
        <v>136</v>
      </c>
      <c r="G69" s="97">
        <f t="shared" si="30"/>
        <v>136</v>
      </c>
      <c r="H69" s="97"/>
      <c r="I69" s="97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>
        <v>32</v>
      </c>
      <c r="U69" s="100">
        <v>40</v>
      </c>
      <c r="V69" s="100">
        <v>32</v>
      </c>
      <c r="W69" s="100">
        <v>32</v>
      </c>
      <c r="X69" s="118"/>
      <c r="Y69" s="119" t="s">
        <v>233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24" customHeight="1" thickBot="1" x14ac:dyDescent="0.25">
      <c r="A70" s="178" t="s">
        <v>148</v>
      </c>
      <c r="B70" s="180" t="s">
        <v>10</v>
      </c>
      <c r="C70" s="97">
        <f t="shared" si="29"/>
        <v>144</v>
      </c>
      <c r="D70" s="98">
        <v>72</v>
      </c>
      <c r="E70" s="97">
        <f t="shared" si="24"/>
        <v>72</v>
      </c>
      <c r="F70" s="97">
        <f>E70</f>
        <v>72</v>
      </c>
      <c r="G70" s="97">
        <f t="shared" si="30"/>
        <v>72</v>
      </c>
      <c r="H70" s="97"/>
      <c r="I70" s="97"/>
      <c r="J70" s="100"/>
      <c r="K70" s="100"/>
      <c r="L70" s="100"/>
      <c r="M70" s="100"/>
      <c r="N70" s="100"/>
      <c r="O70" s="100"/>
      <c r="P70" s="100"/>
      <c r="Q70" s="100"/>
      <c r="R70" s="100">
        <v>32</v>
      </c>
      <c r="S70" s="100">
        <v>40</v>
      </c>
      <c r="T70" s="100"/>
      <c r="U70" s="100"/>
      <c r="V70" s="100"/>
      <c r="W70" s="100"/>
      <c r="X70" s="277"/>
      <c r="Y70" s="119">
        <v>9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s="22" customFormat="1" ht="24" customHeight="1" thickBot="1" x14ac:dyDescent="0.25">
      <c r="A71" s="183"/>
      <c r="B71" s="183" t="s">
        <v>177</v>
      </c>
      <c r="C71" s="106">
        <f t="shared" ref="C71:D71" si="31">C72+C78</f>
        <v>4452</v>
      </c>
      <c r="D71" s="106">
        <f t="shared" si="31"/>
        <v>1276</v>
      </c>
      <c r="E71" s="106">
        <f>E72+E78</f>
        <v>3176</v>
      </c>
      <c r="F71" s="106" t="e">
        <f t="shared" ref="F71:I71" si="32">F72+F78</f>
        <v>#REF!</v>
      </c>
      <c r="G71" s="106">
        <f t="shared" si="32"/>
        <v>700</v>
      </c>
      <c r="H71" s="106">
        <f t="shared" si="32"/>
        <v>1272</v>
      </c>
      <c r="I71" s="106">
        <f t="shared" si="32"/>
        <v>1204</v>
      </c>
      <c r="J71" s="107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s="10" customFormat="1" ht="27.75" customHeight="1" thickBot="1" x14ac:dyDescent="0.25">
      <c r="A72" s="173" t="s">
        <v>62</v>
      </c>
      <c r="B72" s="174" t="s">
        <v>206</v>
      </c>
      <c r="C72" s="104">
        <f>SUM(C73:C77)</f>
        <v>546</v>
      </c>
      <c r="D72" s="104">
        <f>SUM(D73:D77)</f>
        <v>194</v>
      </c>
      <c r="E72" s="104">
        <f>SUM(E73:E77)</f>
        <v>352</v>
      </c>
      <c r="F72" s="104">
        <f t="shared" ref="F72:I72" si="33">SUM(F73:F77)</f>
        <v>352</v>
      </c>
      <c r="G72" s="104">
        <f t="shared" si="33"/>
        <v>280</v>
      </c>
      <c r="H72" s="104">
        <f t="shared" si="33"/>
        <v>72</v>
      </c>
      <c r="I72" s="104">
        <f t="shared" si="33"/>
        <v>0</v>
      </c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24" customHeight="1" thickBot="1" x14ac:dyDescent="0.25">
      <c r="A73" s="178" t="s">
        <v>154</v>
      </c>
      <c r="B73" s="179" t="s">
        <v>14</v>
      </c>
      <c r="C73" s="98">
        <f t="shared" ref="C73:C77" si="34">D73+E73</f>
        <v>61</v>
      </c>
      <c r="D73" s="109">
        <v>13</v>
      </c>
      <c r="E73" s="100">
        <f>SUM(R73:W73)</f>
        <v>48</v>
      </c>
      <c r="F73" s="100">
        <f>E73</f>
        <v>48</v>
      </c>
      <c r="G73" s="100">
        <f>E73</f>
        <v>48</v>
      </c>
      <c r="H73" s="100"/>
      <c r="I73" s="100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0">
        <v>48</v>
      </c>
      <c r="U73" s="100"/>
      <c r="V73" s="100"/>
      <c r="W73" s="100"/>
      <c r="X73" s="160"/>
      <c r="Y73" s="128" t="s">
        <v>235</v>
      </c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24" customHeight="1" thickBot="1" x14ac:dyDescent="0.25">
      <c r="A74" s="178" t="s">
        <v>155</v>
      </c>
      <c r="B74" s="179" t="s">
        <v>15</v>
      </c>
      <c r="C74" s="98">
        <f t="shared" si="34"/>
        <v>61</v>
      </c>
      <c r="D74" s="109">
        <v>13</v>
      </c>
      <c r="E74" s="100">
        <f>SUM(R74:W74)</f>
        <v>48</v>
      </c>
      <c r="F74" s="100">
        <f>E74</f>
        <v>48</v>
      </c>
      <c r="G74" s="100">
        <f t="shared" ref="G74:G77" si="35">E74</f>
        <v>48</v>
      </c>
      <c r="H74" s="100"/>
      <c r="I74" s="100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0"/>
      <c r="U74" s="100"/>
      <c r="V74" s="100">
        <v>48</v>
      </c>
      <c r="W74" s="100"/>
      <c r="X74" s="160" t="s">
        <v>238</v>
      </c>
      <c r="Y74" s="12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24" customHeight="1" thickBot="1" x14ac:dyDescent="0.25">
      <c r="A75" s="178" t="s">
        <v>156</v>
      </c>
      <c r="B75" s="179" t="s">
        <v>16</v>
      </c>
      <c r="C75" s="98">
        <f t="shared" si="34"/>
        <v>61</v>
      </c>
      <c r="D75" s="109">
        <v>13</v>
      </c>
      <c r="E75" s="100">
        <f>SUM(R75:W75)</f>
        <v>48</v>
      </c>
      <c r="F75" s="100">
        <f>E75</f>
        <v>48</v>
      </c>
      <c r="G75" s="100">
        <f t="shared" si="35"/>
        <v>48</v>
      </c>
      <c r="H75" s="100"/>
      <c r="I75" s="100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0"/>
      <c r="U75" s="100"/>
      <c r="V75" s="100"/>
      <c r="W75" s="100">
        <v>48</v>
      </c>
      <c r="X75" s="122" t="s">
        <v>233</v>
      </c>
      <c r="Y75" s="276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24" customHeight="1" thickBot="1" x14ac:dyDescent="0.25">
      <c r="A76" s="178" t="s">
        <v>157</v>
      </c>
      <c r="B76" s="179" t="s">
        <v>6</v>
      </c>
      <c r="C76" s="98">
        <f t="shared" si="34"/>
        <v>91</v>
      </c>
      <c r="D76" s="109">
        <v>19</v>
      </c>
      <c r="E76" s="100">
        <f>SUM(R76:W76)</f>
        <v>72</v>
      </c>
      <c r="F76" s="100">
        <f>H76</f>
        <v>72</v>
      </c>
      <c r="G76" s="100"/>
      <c r="H76" s="100">
        <f>E76</f>
        <v>72</v>
      </c>
      <c r="I76" s="100"/>
      <c r="J76" s="102"/>
      <c r="K76" s="102"/>
      <c r="L76" s="102"/>
      <c r="M76" s="102"/>
      <c r="N76" s="102"/>
      <c r="O76" s="102"/>
      <c r="P76" s="102"/>
      <c r="Q76" s="102"/>
      <c r="R76" s="100"/>
      <c r="S76" s="100"/>
      <c r="T76" s="100">
        <v>32</v>
      </c>
      <c r="U76" s="100">
        <v>40</v>
      </c>
      <c r="V76" s="100"/>
      <c r="W76" s="100"/>
      <c r="X76" s="118" t="s">
        <v>234</v>
      </c>
      <c r="Y76" s="119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s="4" customFormat="1" ht="22.5" customHeight="1" thickBot="1" x14ac:dyDescent="0.25">
      <c r="A77" s="178" t="s">
        <v>158</v>
      </c>
      <c r="B77" s="179" t="s">
        <v>10</v>
      </c>
      <c r="C77" s="98">
        <f t="shared" si="34"/>
        <v>272</v>
      </c>
      <c r="D77" s="109">
        <v>136</v>
      </c>
      <c r="E77" s="100">
        <f>SUM(R77:W77)</f>
        <v>136</v>
      </c>
      <c r="F77" s="100">
        <f>E77</f>
        <v>136</v>
      </c>
      <c r="G77" s="100">
        <f t="shared" si="35"/>
        <v>136</v>
      </c>
      <c r="H77" s="100"/>
      <c r="I77" s="100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0">
        <v>32</v>
      </c>
      <c r="U77" s="100">
        <v>40</v>
      </c>
      <c r="V77" s="100">
        <v>32</v>
      </c>
      <c r="W77" s="100">
        <v>32</v>
      </c>
      <c r="X77" s="122"/>
      <c r="Y77" s="123" t="s">
        <v>262</v>
      </c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s="10" customFormat="1" ht="24" customHeight="1" thickBot="1" x14ac:dyDescent="0.25">
      <c r="A78" s="173" t="s">
        <v>63</v>
      </c>
      <c r="B78" s="173" t="s">
        <v>159</v>
      </c>
      <c r="C78" s="104">
        <f t="shared" ref="C78:D78" si="36">C79+C89</f>
        <v>3906</v>
      </c>
      <c r="D78" s="104">
        <f t="shared" si="36"/>
        <v>1082</v>
      </c>
      <c r="E78" s="104">
        <f>E79+E89</f>
        <v>2824</v>
      </c>
      <c r="F78" s="104" t="e">
        <f t="shared" ref="F78:I78" si="37">F79+F89</f>
        <v>#REF!</v>
      </c>
      <c r="G78" s="104">
        <f t="shared" si="37"/>
        <v>420</v>
      </c>
      <c r="H78" s="104">
        <f t="shared" si="37"/>
        <v>1200</v>
      </c>
      <c r="I78" s="104">
        <f t="shared" si="37"/>
        <v>1204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s="10" customFormat="1" ht="24" customHeight="1" thickBot="1" x14ac:dyDescent="0.25">
      <c r="A79" s="181" t="s">
        <v>64</v>
      </c>
      <c r="B79" s="181" t="s">
        <v>17</v>
      </c>
      <c r="C79" s="110">
        <f t="shared" ref="C79:D79" si="38">SUM(C80:C88)</f>
        <v>1595</v>
      </c>
      <c r="D79" s="110">
        <f t="shared" si="38"/>
        <v>435</v>
      </c>
      <c r="E79" s="110">
        <f>SUM(E80:E88)</f>
        <v>1160</v>
      </c>
      <c r="F79" s="110">
        <f t="shared" ref="F79:I79" si="39">SUM(F80:F88)</f>
        <v>940</v>
      </c>
      <c r="G79" s="110">
        <f t="shared" si="39"/>
        <v>104</v>
      </c>
      <c r="H79" s="110">
        <f t="shared" si="39"/>
        <v>1020</v>
      </c>
      <c r="I79" s="110">
        <f t="shared" si="39"/>
        <v>36</v>
      </c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96"/>
      <c r="Y79" s="96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s="4" customFormat="1" ht="32.25" customHeight="1" thickBot="1" x14ac:dyDescent="0.25">
      <c r="A80" s="176" t="s">
        <v>65</v>
      </c>
      <c r="B80" s="179" t="s">
        <v>18</v>
      </c>
      <c r="C80" s="102">
        <f t="shared" ref="C80:C84" si="40">D80+E80</f>
        <v>694</v>
      </c>
      <c r="D80" s="102">
        <v>198</v>
      </c>
      <c r="E80" s="102">
        <f>SUM(J80:W80)</f>
        <v>496</v>
      </c>
      <c r="F80" s="102">
        <f t="shared" ref="F80:F83" si="41">H80</f>
        <v>496</v>
      </c>
      <c r="G80" s="102"/>
      <c r="H80" s="102">
        <f t="shared" ref="H80:H84" si="42">E80</f>
        <v>496</v>
      </c>
      <c r="I80" s="102"/>
      <c r="J80" s="102">
        <v>32</v>
      </c>
      <c r="K80" s="102">
        <v>40</v>
      </c>
      <c r="L80" s="102">
        <v>32</v>
      </c>
      <c r="M80" s="102">
        <v>40</v>
      </c>
      <c r="N80" s="102">
        <v>32</v>
      </c>
      <c r="O80" s="102">
        <v>40</v>
      </c>
      <c r="P80" s="102">
        <v>32</v>
      </c>
      <c r="Q80" s="102">
        <v>40</v>
      </c>
      <c r="R80" s="102">
        <v>32</v>
      </c>
      <c r="S80" s="102">
        <v>40</v>
      </c>
      <c r="T80" s="102">
        <v>32</v>
      </c>
      <c r="U80" s="102">
        <v>40</v>
      </c>
      <c r="V80" s="102">
        <v>32</v>
      </c>
      <c r="W80" s="102">
        <v>32</v>
      </c>
      <c r="X80" s="162" t="s">
        <v>277</v>
      </c>
      <c r="Y80" s="282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s="4" customFormat="1" ht="24" customHeight="1" thickBot="1" x14ac:dyDescent="0.25">
      <c r="A81" s="176" t="s">
        <v>66</v>
      </c>
      <c r="B81" s="179" t="s">
        <v>19</v>
      </c>
      <c r="C81" s="102">
        <f t="shared" si="40"/>
        <v>101</v>
      </c>
      <c r="D81" s="102">
        <v>29</v>
      </c>
      <c r="E81" s="102">
        <f t="shared" ref="E81:E84" si="43">SUM(J81:W81)</f>
        <v>72</v>
      </c>
      <c r="F81" s="102">
        <f t="shared" si="41"/>
        <v>72</v>
      </c>
      <c r="G81" s="102"/>
      <c r="H81" s="102">
        <f t="shared" si="42"/>
        <v>72</v>
      </c>
      <c r="I81" s="102"/>
      <c r="J81" s="102"/>
      <c r="K81" s="102"/>
      <c r="L81" s="102"/>
      <c r="M81" s="102"/>
      <c r="N81" s="102"/>
      <c r="O81" s="102"/>
      <c r="P81" s="102">
        <v>32</v>
      </c>
      <c r="Q81" s="102">
        <v>40</v>
      </c>
      <c r="R81" s="102"/>
      <c r="S81" s="102"/>
      <c r="T81" s="102"/>
      <c r="U81" s="102"/>
      <c r="V81" s="102"/>
      <c r="W81" s="102"/>
      <c r="X81" s="162">
        <v>8</v>
      </c>
      <c r="Y81" s="282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s="4" customFormat="1" ht="24" customHeight="1" thickBot="1" x14ac:dyDescent="0.25">
      <c r="A82" s="176" t="s">
        <v>67</v>
      </c>
      <c r="B82" s="179" t="s">
        <v>20</v>
      </c>
      <c r="C82" s="102">
        <f t="shared" si="40"/>
        <v>291</v>
      </c>
      <c r="D82" s="102">
        <v>83</v>
      </c>
      <c r="E82" s="102">
        <f t="shared" si="43"/>
        <v>208</v>
      </c>
      <c r="F82" s="102">
        <f t="shared" si="41"/>
        <v>208</v>
      </c>
      <c r="G82" s="102"/>
      <c r="H82" s="102">
        <f t="shared" si="42"/>
        <v>208</v>
      </c>
      <c r="I82" s="102"/>
      <c r="J82" s="102"/>
      <c r="K82" s="102"/>
      <c r="L82" s="102"/>
      <c r="M82" s="102"/>
      <c r="N82" s="102"/>
      <c r="O82" s="102"/>
      <c r="P82" s="102"/>
      <c r="Q82" s="102"/>
      <c r="R82" s="102">
        <v>32</v>
      </c>
      <c r="S82" s="102">
        <v>40</v>
      </c>
      <c r="T82" s="102">
        <v>32</v>
      </c>
      <c r="U82" s="102">
        <v>40</v>
      </c>
      <c r="V82" s="102">
        <v>32</v>
      </c>
      <c r="W82" s="102">
        <v>32</v>
      </c>
      <c r="X82" s="162" t="s">
        <v>233</v>
      </c>
      <c r="Y82" s="282" t="s">
        <v>276</v>
      </c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s="4" customFormat="1" ht="24" customHeight="1" thickBot="1" x14ac:dyDescent="0.25">
      <c r="A83" s="176" t="s">
        <v>68</v>
      </c>
      <c r="B83" s="179" t="s">
        <v>21</v>
      </c>
      <c r="C83" s="102">
        <f t="shared" si="40"/>
        <v>90</v>
      </c>
      <c r="D83" s="102">
        <v>26</v>
      </c>
      <c r="E83" s="102">
        <f t="shared" si="43"/>
        <v>64</v>
      </c>
      <c r="F83" s="102">
        <f t="shared" si="41"/>
        <v>64</v>
      </c>
      <c r="G83" s="102"/>
      <c r="H83" s="102">
        <f t="shared" si="42"/>
        <v>64</v>
      </c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>
        <v>32</v>
      </c>
      <c r="W83" s="102">
        <v>32</v>
      </c>
      <c r="X83" s="102"/>
      <c r="Y83" s="282" t="s">
        <v>233</v>
      </c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s="4" customFormat="1" ht="24" customHeight="1" thickBot="1" x14ac:dyDescent="0.25">
      <c r="A84" s="176" t="s">
        <v>69</v>
      </c>
      <c r="B84" s="179" t="s">
        <v>13</v>
      </c>
      <c r="C84" s="102">
        <f t="shared" si="40"/>
        <v>45</v>
      </c>
      <c r="D84" s="102">
        <v>13</v>
      </c>
      <c r="E84" s="102">
        <f t="shared" si="43"/>
        <v>32</v>
      </c>
      <c r="F84" s="102">
        <f>E84</f>
        <v>32</v>
      </c>
      <c r="G84" s="102"/>
      <c r="H84" s="102">
        <f t="shared" si="42"/>
        <v>32</v>
      </c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>
        <v>16</v>
      </c>
      <c r="W84" s="102">
        <v>16</v>
      </c>
      <c r="X84" s="162"/>
      <c r="Y84" s="282" t="s">
        <v>233</v>
      </c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s="4" customFormat="1" ht="24" customHeight="1" thickBot="1" x14ac:dyDescent="0.25">
      <c r="A85" s="176" t="s">
        <v>70</v>
      </c>
      <c r="B85" s="179" t="s">
        <v>22</v>
      </c>
      <c r="C85" s="102">
        <f>D85+E85</f>
        <v>95</v>
      </c>
      <c r="D85" s="102">
        <v>27</v>
      </c>
      <c r="E85" s="102">
        <f>SUM(J85:W85)</f>
        <v>68</v>
      </c>
      <c r="F85" s="102">
        <f>E85</f>
        <v>68</v>
      </c>
      <c r="G85" s="102">
        <f>E85</f>
        <v>68</v>
      </c>
      <c r="H85" s="102"/>
      <c r="I85" s="102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>
        <v>20</v>
      </c>
      <c r="V85" s="102">
        <v>32</v>
      </c>
      <c r="W85" s="102">
        <v>16</v>
      </c>
      <c r="X85" s="162"/>
      <c r="Y85" s="282" t="s">
        <v>233</v>
      </c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s="4" customFormat="1" ht="24" customHeight="1" thickBot="1" x14ac:dyDescent="0.25">
      <c r="A86" s="176" t="s">
        <v>241</v>
      </c>
      <c r="B86" s="184" t="s">
        <v>96</v>
      </c>
      <c r="C86" s="98">
        <f t="shared" ref="C86:C88" si="44">D86+E86</f>
        <v>178</v>
      </c>
      <c r="D86" s="109">
        <v>30</v>
      </c>
      <c r="E86" s="98">
        <f>SUM(J86:W86)</f>
        <v>148</v>
      </c>
      <c r="F86" s="109"/>
      <c r="G86" s="109"/>
      <c r="H86" s="109">
        <f>E86</f>
        <v>148</v>
      </c>
      <c r="I86" s="97"/>
      <c r="J86" s="100"/>
      <c r="K86" s="100"/>
      <c r="L86" s="100"/>
      <c r="M86" s="100">
        <v>20</v>
      </c>
      <c r="N86" s="100">
        <v>16</v>
      </c>
      <c r="O86" s="100">
        <v>20</v>
      </c>
      <c r="P86" s="100">
        <v>16</v>
      </c>
      <c r="Q86" s="100">
        <v>20</v>
      </c>
      <c r="R86" s="100"/>
      <c r="S86" s="100">
        <v>20</v>
      </c>
      <c r="T86" s="100"/>
      <c r="U86" s="100">
        <v>20</v>
      </c>
      <c r="V86" s="100">
        <v>16</v>
      </c>
      <c r="W86" s="100"/>
      <c r="X86" s="277"/>
      <c r="Y86" s="282" t="s">
        <v>238</v>
      </c>
      <c r="Z86" s="8"/>
      <c r="AA86" s="28">
        <f>C93+C95+C102</f>
        <v>828</v>
      </c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s="4" customFormat="1" ht="24" customHeight="1" thickBot="1" x14ac:dyDescent="0.25">
      <c r="A87" s="176" t="s">
        <v>242</v>
      </c>
      <c r="B87" s="184" t="s">
        <v>106</v>
      </c>
      <c r="C87" s="98">
        <f t="shared" si="44"/>
        <v>48</v>
      </c>
      <c r="D87" s="109">
        <v>12</v>
      </c>
      <c r="E87" s="98">
        <f>SUM(J87:W87)</f>
        <v>36</v>
      </c>
      <c r="F87" s="109"/>
      <c r="G87" s="109">
        <f>E87</f>
        <v>36</v>
      </c>
      <c r="H87" s="109"/>
      <c r="I87" s="97"/>
      <c r="J87" s="277">
        <v>16</v>
      </c>
      <c r="K87" s="277">
        <v>20</v>
      </c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>
        <v>5</v>
      </c>
      <c r="Z87" s="8"/>
      <c r="AA87" s="2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s="4" customFormat="1" ht="24" customHeight="1" thickBot="1" x14ac:dyDescent="0.25">
      <c r="A88" s="176" t="s">
        <v>243</v>
      </c>
      <c r="B88" s="184" t="s">
        <v>95</v>
      </c>
      <c r="C88" s="98">
        <f t="shared" si="44"/>
        <v>53</v>
      </c>
      <c r="D88" s="109">
        <v>17</v>
      </c>
      <c r="E88" s="98">
        <f>SUM(J88:W88)</f>
        <v>36</v>
      </c>
      <c r="F88" s="109"/>
      <c r="G88" s="109"/>
      <c r="H88" s="109"/>
      <c r="I88" s="97">
        <f>E88</f>
        <v>36</v>
      </c>
      <c r="J88" s="277">
        <v>16</v>
      </c>
      <c r="K88" s="100">
        <v>20</v>
      </c>
      <c r="L88" s="100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>
        <v>5</v>
      </c>
      <c r="Z88" s="8"/>
      <c r="AA88" s="2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s="10" customFormat="1" ht="24" customHeight="1" thickBot="1" x14ac:dyDescent="0.25">
      <c r="A89" s="181" t="s">
        <v>71</v>
      </c>
      <c r="B89" s="181" t="s">
        <v>26</v>
      </c>
      <c r="C89" s="101">
        <f t="shared" ref="C89:D89" si="45">C90+C99</f>
        <v>2311</v>
      </c>
      <c r="D89" s="101">
        <f t="shared" si="45"/>
        <v>647</v>
      </c>
      <c r="E89" s="101">
        <f>E90+E99</f>
        <v>1664</v>
      </c>
      <c r="F89" s="101" t="e">
        <f t="shared" ref="F89:I89" si="46">F90+F99</f>
        <v>#REF!</v>
      </c>
      <c r="G89" s="101">
        <f t="shared" si="46"/>
        <v>316</v>
      </c>
      <c r="H89" s="101">
        <f t="shared" si="46"/>
        <v>180</v>
      </c>
      <c r="I89" s="101">
        <f t="shared" si="46"/>
        <v>1168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120"/>
      <c r="Y89" s="96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 s="10" customFormat="1" ht="28.5" customHeight="1" thickBot="1" x14ac:dyDescent="0.25">
      <c r="A90" s="181" t="s">
        <v>72</v>
      </c>
      <c r="B90" s="182" t="s">
        <v>207</v>
      </c>
      <c r="C90" s="101">
        <f t="shared" ref="C90:D90" si="47">C91+C92+C94+C96+C97</f>
        <v>2041</v>
      </c>
      <c r="D90" s="101">
        <f t="shared" si="47"/>
        <v>557</v>
      </c>
      <c r="E90" s="101">
        <f>E91+E92+E94+E96+E97</f>
        <v>1484</v>
      </c>
      <c r="F90" s="101" t="e">
        <f t="shared" ref="F90:I90" si="48">F91+F92+F94+F96+F97</f>
        <v>#REF!</v>
      </c>
      <c r="G90" s="101">
        <f t="shared" si="48"/>
        <v>248</v>
      </c>
      <c r="H90" s="101">
        <f t="shared" si="48"/>
        <v>68</v>
      </c>
      <c r="I90" s="101">
        <f t="shared" si="48"/>
        <v>1168</v>
      </c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20" t="s">
        <v>253</v>
      </c>
      <c r="Y90" s="96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s="4" customFormat="1" ht="24" customHeight="1" thickBot="1" x14ac:dyDescent="0.25">
      <c r="A91" s="176" t="s">
        <v>73</v>
      </c>
      <c r="B91" s="179" t="s">
        <v>150</v>
      </c>
      <c r="C91" s="98">
        <f>D91+E91</f>
        <v>1036</v>
      </c>
      <c r="D91" s="109">
        <v>280</v>
      </c>
      <c r="E91" s="98">
        <f t="shared" ref="E91:E97" si="49">SUM(J91:W91)</f>
        <v>756</v>
      </c>
      <c r="F91" s="98" t="e">
        <f>#REF!*#REF!+#REF!*#REF!+#REF!*#REF!+#REF!*#REF!+#REF!*#REF!+#REF!*#REF!+#REF!*#REF!+#REF!*#REF!+J91*J22+K91*K22+L91*L22+M91*M22+N91*N22+O91*O22+P91*P22+Q91*Q22+R91*R22+S91*S22+T91*T25+U91*U25+V91*V25+W91*W25</f>
        <v>#REF!</v>
      </c>
      <c r="G91" s="98"/>
      <c r="H91" s="98"/>
      <c r="I91" s="98">
        <f>E91</f>
        <v>756</v>
      </c>
      <c r="J91" s="100">
        <v>32</v>
      </c>
      <c r="K91" s="100">
        <v>80</v>
      </c>
      <c r="L91" s="100">
        <v>48</v>
      </c>
      <c r="M91" s="100">
        <v>60</v>
      </c>
      <c r="N91" s="100">
        <v>48</v>
      </c>
      <c r="O91" s="100">
        <v>60</v>
      </c>
      <c r="P91" s="100">
        <v>48</v>
      </c>
      <c r="Q91" s="100">
        <v>60</v>
      </c>
      <c r="R91" s="100">
        <v>48</v>
      </c>
      <c r="S91" s="100">
        <v>60</v>
      </c>
      <c r="T91" s="100">
        <v>32</v>
      </c>
      <c r="U91" s="100">
        <v>80</v>
      </c>
      <c r="V91" s="100">
        <v>48</v>
      </c>
      <c r="W91" s="100">
        <v>52</v>
      </c>
      <c r="X91" s="122" t="s">
        <v>239</v>
      </c>
      <c r="Y91" s="123" t="s">
        <v>237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s="4" customFormat="1" ht="24" customHeight="1" thickBot="1" x14ac:dyDescent="0.25">
      <c r="A92" s="176" t="s">
        <v>74</v>
      </c>
      <c r="B92" s="179" t="s">
        <v>172</v>
      </c>
      <c r="C92" s="98">
        <f>D92+E92</f>
        <v>114</v>
      </c>
      <c r="D92" s="98">
        <v>46</v>
      </c>
      <c r="E92" s="98">
        <f>SUM(J92:W92)</f>
        <v>68</v>
      </c>
      <c r="F92" s="98" t="e">
        <f>#REF!*#REF!+#REF!*#REF!+#REF!*#REF!+#REF!*#REF!+#REF!*#REF!+#REF!*#REF!+#REF!*#REF!+#REF!*#REF!+J92*J22+K92*K22+L92*L22+M92*M22+N92*N22+O92*O22+P92*P22+Q92*Q22+R92*R22+S92*S22+T92*T25+U92*U25+V92*V25+W92*W25</f>
        <v>#REF!</v>
      </c>
      <c r="G92" s="98"/>
      <c r="H92" s="98">
        <f>E92</f>
        <v>68</v>
      </c>
      <c r="I92" s="98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>
        <v>16</v>
      </c>
      <c r="U92" s="100">
        <v>20</v>
      </c>
      <c r="V92" s="100">
        <v>16</v>
      </c>
      <c r="W92" s="100">
        <v>16</v>
      </c>
      <c r="X92" s="283"/>
      <c r="Y92" s="102" t="s">
        <v>234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s="242" customFormat="1" ht="24" customHeight="1" thickBot="1" x14ac:dyDescent="0.25">
      <c r="A93" s="284" t="s">
        <v>103</v>
      </c>
      <c r="B93" s="288" t="s">
        <v>43</v>
      </c>
      <c r="C93" s="286">
        <f>D93+E93</f>
        <v>410</v>
      </c>
      <c r="D93" s="286">
        <v>38</v>
      </c>
      <c r="E93" s="286">
        <f>SUM(J93:W93)</f>
        <v>372</v>
      </c>
      <c r="F93" s="287" t="e">
        <f>#REF!*#REF!+#REF!*#REF!+#REF!*#REF!+#REF!*#REF!+J93*J22+K93*K22+L93*L22+M93*M22+N93*N22+O93*O22+#REF!*#REF!+#REF!*#REF!</f>
        <v>#REF!</v>
      </c>
      <c r="G93" s="287"/>
      <c r="H93" s="287">
        <f>E93</f>
        <v>372</v>
      </c>
      <c r="I93" s="287"/>
      <c r="J93" s="287">
        <v>16</v>
      </c>
      <c r="K93" s="287">
        <v>40</v>
      </c>
      <c r="L93" s="287">
        <v>16</v>
      </c>
      <c r="M93" s="287">
        <v>20</v>
      </c>
      <c r="N93" s="287">
        <v>16</v>
      </c>
      <c r="O93" s="287">
        <v>20</v>
      </c>
      <c r="P93" s="287">
        <v>16</v>
      </c>
      <c r="Q93" s="287">
        <v>20</v>
      </c>
      <c r="R93" s="287">
        <v>48</v>
      </c>
      <c r="S93" s="287">
        <v>40</v>
      </c>
      <c r="T93" s="287">
        <v>16</v>
      </c>
      <c r="U93" s="287">
        <v>40</v>
      </c>
      <c r="V93" s="287">
        <v>32</v>
      </c>
      <c r="W93" s="287">
        <v>32</v>
      </c>
      <c r="X93" s="287"/>
      <c r="Y93" s="287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</row>
    <row r="94" spans="1:42" ht="24" customHeight="1" thickBot="1" x14ac:dyDescent="0.25">
      <c r="A94" s="178" t="s">
        <v>75</v>
      </c>
      <c r="B94" s="180" t="s">
        <v>219</v>
      </c>
      <c r="C94" s="98">
        <f t="shared" ref="C94:C97" si="50">D94+E94</f>
        <v>374</v>
      </c>
      <c r="D94" s="98">
        <v>90</v>
      </c>
      <c r="E94" s="98">
        <f t="shared" si="49"/>
        <v>284</v>
      </c>
      <c r="F94" s="97" t="e">
        <f>#REF!*#REF!+#REF!*#REF!+#REF!*#REF!+#REF!*#REF!+#REF!*#REF!+#REF!*#REF!+#REF!*#REF!+#REF!*#REF!+J94*J22+K94*K22+L94*L22+M94*M22+N94*N22+O94*O22+P94*P22+Q94*Q22+R94*R22+S94*S22+T94*T25+U94*U25+V94*V25+W94*W25</f>
        <v>#REF!</v>
      </c>
      <c r="G94" s="97"/>
      <c r="H94" s="97"/>
      <c r="I94" s="97">
        <f>E94</f>
        <v>284</v>
      </c>
      <c r="J94" s="100">
        <v>16</v>
      </c>
      <c r="K94" s="100">
        <v>20</v>
      </c>
      <c r="L94" s="100">
        <v>32</v>
      </c>
      <c r="M94" s="100">
        <v>20</v>
      </c>
      <c r="N94" s="100">
        <v>16</v>
      </c>
      <c r="O94" s="100">
        <v>20</v>
      </c>
      <c r="P94" s="100">
        <v>16</v>
      </c>
      <c r="Q94" s="100">
        <v>20</v>
      </c>
      <c r="R94" s="100">
        <v>16</v>
      </c>
      <c r="S94" s="100">
        <v>40</v>
      </c>
      <c r="T94" s="100">
        <v>16</v>
      </c>
      <c r="U94" s="100">
        <v>20</v>
      </c>
      <c r="V94" s="100">
        <v>16</v>
      </c>
      <c r="W94" s="100">
        <v>16</v>
      </c>
      <c r="X94" s="277"/>
      <c r="Y94" s="277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 s="242" customFormat="1" ht="24" customHeight="1" thickBot="1" x14ac:dyDescent="0.25">
      <c r="A95" s="284" t="s">
        <v>102</v>
      </c>
      <c r="B95" s="285" t="s">
        <v>221</v>
      </c>
      <c r="C95" s="286">
        <f t="shared" si="50"/>
        <v>318</v>
      </c>
      <c r="D95" s="286">
        <v>54</v>
      </c>
      <c r="E95" s="286">
        <f t="shared" si="49"/>
        <v>264</v>
      </c>
      <c r="F95" s="287">
        <f>T95*T25+U95*U25+V95*V25+W95*W25</f>
        <v>1168</v>
      </c>
      <c r="G95" s="287"/>
      <c r="H95" s="287"/>
      <c r="I95" s="287">
        <f>E95</f>
        <v>264</v>
      </c>
      <c r="J95" s="287">
        <v>16</v>
      </c>
      <c r="K95" s="287">
        <v>20</v>
      </c>
      <c r="L95" s="287">
        <v>16</v>
      </c>
      <c r="M95" s="287">
        <v>20</v>
      </c>
      <c r="N95" s="287">
        <v>16</v>
      </c>
      <c r="O95" s="287">
        <v>20</v>
      </c>
      <c r="P95" s="287">
        <v>16</v>
      </c>
      <c r="Q95" s="287">
        <v>20</v>
      </c>
      <c r="R95" s="287">
        <v>32</v>
      </c>
      <c r="S95" s="287">
        <v>20</v>
      </c>
      <c r="T95" s="287">
        <v>16</v>
      </c>
      <c r="U95" s="287">
        <v>20</v>
      </c>
      <c r="V95" s="287">
        <v>16</v>
      </c>
      <c r="W95" s="287">
        <v>16</v>
      </c>
      <c r="X95" s="287"/>
      <c r="Y95" s="287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</row>
    <row r="96" spans="1:42" ht="27.75" customHeight="1" thickBot="1" x14ac:dyDescent="0.25">
      <c r="A96" s="178" t="s">
        <v>94</v>
      </c>
      <c r="B96" s="180" t="s">
        <v>97</v>
      </c>
      <c r="C96" s="98">
        <f t="shared" si="50"/>
        <v>341</v>
      </c>
      <c r="D96" s="98">
        <v>93</v>
      </c>
      <c r="E96" s="98">
        <f t="shared" si="49"/>
        <v>248</v>
      </c>
      <c r="F96" s="97" t="e">
        <f>#REF!*#REF!+#REF!*#REF!+#REF!*#REF!+#REF!*#REF!+#REF!*#REF!+#REF!*#REF!+#REF!*#REF!+#REF!*#REF!+J96*J22+K96*K22+L96*L22+M96*M22+N96*N22+O96*O22+P96*P22+Q96*Q22+R96*R22+S96*S22+T96*T25+U96*U25+V96*V25+W96*W25</f>
        <v>#REF!</v>
      </c>
      <c r="G96" s="97">
        <f>E96</f>
        <v>248</v>
      </c>
      <c r="H96" s="97"/>
      <c r="I96" s="97"/>
      <c r="J96" s="100">
        <v>16</v>
      </c>
      <c r="K96" s="100">
        <v>20</v>
      </c>
      <c r="L96" s="100">
        <v>16</v>
      </c>
      <c r="M96" s="100">
        <v>20</v>
      </c>
      <c r="N96" s="100">
        <v>16</v>
      </c>
      <c r="O96" s="100">
        <v>20</v>
      </c>
      <c r="P96" s="100">
        <v>16</v>
      </c>
      <c r="Q96" s="100">
        <v>20</v>
      </c>
      <c r="R96" s="100">
        <v>16</v>
      </c>
      <c r="S96" s="100">
        <v>20</v>
      </c>
      <c r="T96" s="100">
        <v>16</v>
      </c>
      <c r="U96" s="100">
        <v>20</v>
      </c>
      <c r="V96" s="100">
        <v>16</v>
      </c>
      <c r="W96" s="100">
        <v>16</v>
      </c>
      <c r="X96" s="118" t="s">
        <v>234</v>
      </c>
      <c r="Y96" s="281" t="s">
        <v>252</v>
      </c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 ht="41.25" customHeight="1" thickBot="1" x14ac:dyDescent="0.25">
      <c r="A97" s="178" t="s">
        <v>98</v>
      </c>
      <c r="B97" s="180" t="s">
        <v>220</v>
      </c>
      <c r="C97" s="98">
        <f t="shared" si="50"/>
        <v>176</v>
      </c>
      <c r="D97" s="98">
        <v>48</v>
      </c>
      <c r="E97" s="98">
        <f t="shared" si="49"/>
        <v>128</v>
      </c>
      <c r="F97" s="97" t="e">
        <f>#REF!*#REF!+#REF!*#REF!+#REF!*#REF!+#REF!*#REF!+#REF!*#REF!+#REF!*#REF!+#REF!*#REF!+#REF!*#REF!+J97*J22+K97*K22+L97*L22+M97*M22+N97*N22+O97*O22+P97*P22+Q97*Q22+R97*R22+S97*S22+T97*T25+U97*U25+V97*V25+W97*W25</f>
        <v>#REF!</v>
      </c>
      <c r="G97" s="97"/>
      <c r="H97" s="97"/>
      <c r="I97" s="97">
        <f>E97</f>
        <v>128</v>
      </c>
      <c r="J97" s="100"/>
      <c r="K97" s="100"/>
      <c r="L97" s="100"/>
      <c r="M97" s="100">
        <v>40</v>
      </c>
      <c r="N97" s="100"/>
      <c r="O97" s="100"/>
      <c r="P97" s="100"/>
      <c r="Q97" s="100"/>
      <c r="R97" s="100"/>
      <c r="S97" s="100"/>
      <c r="T97" s="100">
        <v>16</v>
      </c>
      <c r="U97" s="100">
        <v>40</v>
      </c>
      <c r="V97" s="100">
        <v>16</v>
      </c>
      <c r="W97" s="100">
        <v>16</v>
      </c>
      <c r="X97" s="118" t="s">
        <v>234</v>
      </c>
      <c r="Y97" s="277">
        <v>6</v>
      </c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1:42" s="23" customFormat="1" ht="24" customHeight="1" thickBot="1" x14ac:dyDescent="0.25">
      <c r="A98" s="178" t="s">
        <v>163</v>
      </c>
      <c r="B98" s="180" t="s">
        <v>23</v>
      </c>
      <c r="C98" s="112" t="s">
        <v>211</v>
      </c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277" t="s">
        <v>238</v>
      </c>
    </row>
    <row r="99" spans="1:42" s="10" customFormat="1" ht="24" customHeight="1" thickBot="1" x14ac:dyDescent="0.25">
      <c r="A99" s="181" t="s">
        <v>76</v>
      </c>
      <c r="B99" s="182" t="s">
        <v>27</v>
      </c>
      <c r="C99" s="101">
        <f t="shared" ref="C99:D99" si="51">C100+C101+C103</f>
        <v>270</v>
      </c>
      <c r="D99" s="101">
        <f t="shared" si="51"/>
        <v>90</v>
      </c>
      <c r="E99" s="101">
        <f>E100+E101+E103</f>
        <v>180</v>
      </c>
      <c r="F99" s="101">
        <f t="shared" ref="F99:I99" si="52">F100+F101+F103</f>
        <v>0</v>
      </c>
      <c r="G99" s="101">
        <f t="shared" si="52"/>
        <v>68</v>
      </c>
      <c r="H99" s="101">
        <f t="shared" si="52"/>
        <v>112</v>
      </c>
      <c r="I99" s="101">
        <f t="shared" si="52"/>
        <v>0</v>
      </c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20" t="s">
        <v>253</v>
      </c>
      <c r="Y99" s="96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 ht="36.75" customHeight="1" thickBot="1" x14ac:dyDescent="0.25">
      <c r="A100" s="178" t="s">
        <v>77</v>
      </c>
      <c r="B100" s="180" t="s">
        <v>45</v>
      </c>
      <c r="C100" s="98">
        <f t="shared" ref="C100:C103" si="53">D100+E100</f>
        <v>102</v>
      </c>
      <c r="D100" s="109">
        <v>34</v>
      </c>
      <c r="E100" s="98">
        <f>SUM(J100:W100)</f>
        <v>68</v>
      </c>
      <c r="F100" s="114">
        <f>SUM(F105:F105)</f>
        <v>0</v>
      </c>
      <c r="G100" s="97">
        <f>E100</f>
        <v>68</v>
      </c>
      <c r="H100" s="97"/>
      <c r="I100" s="9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100">
        <v>16</v>
      </c>
      <c r="U100" s="100">
        <v>20</v>
      </c>
      <c r="V100" s="100">
        <v>16</v>
      </c>
      <c r="W100" s="100">
        <v>16</v>
      </c>
      <c r="X100" s="118"/>
      <c r="Y100" s="100" t="s">
        <v>234</v>
      </c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1:42" ht="21" customHeight="1" thickBot="1" x14ac:dyDescent="0.25">
      <c r="A101" s="178" t="s">
        <v>160</v>
      </c>
      <c r="B101" s="180" t="s">
        <v>161</v>
      </c>
      <c r="C101" s="98">
        <f t="shared" si="53"/>
        <v>120</v>
      </c>
      <c r="D101" s="109">
        <v>40</v>
      </c>
      <c r="E101" s="98">
        <f>SUM(J101:W101)</f>
        <v>80</v>
      </c>
      <c r="F101" s="114"/>
      <c r="G101" s="97"/>
      <c r="H101" s="97">
        <f>E101</f>
        <v>80</v>
      </c>
      <c r="I101" s="9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100">
        <v>16</v>
      </c>
      <c r="U101" s="100">
        <v>20</v>
      </c>
      <c r="V101" s="100">
        <v>16</v>
      </c>
      <c r="W101" s="100">
        <v>28</v>
      </c>
      <c r="X101" s="277"/>
      <c r="Y101" s="100" t="s">
        <v>234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 s="242" customFormat="1" ht="24" customHeight="1" thickBot="1" x14ac:dyDescent="0.25">
      <c r="A102" s="284" t="s">
        <v>104</v>
      </c>
      <c r="B102" s="285" t="s">
        <v>49</v>
      </c>
      <c r="C102" s="286">
        <f t="shared" si="53"/>
        <v>100</v>
      </c>
      <c r="D102" s="286">
        <v>16</v>
      </c>
      <c r="E102" s="287">
        <f>SUM(J102:W102)</f>
        <v>84</v>
      </c>
      <c r="F102" s="287" t="e">
        <f>#REF!*#REF!+#REF!*#REF!+#REF!*#REF!+#REF!*#REF!+J102*J22+K102*K22+L102*L22+M102*M22+N102*N22+O102*O22+P102*P22+Q102*Q22+R102*R22+S102*S22+T102*T25+U102*U25+V102*V25+W102*W25</f>
        <v>#REF!</v>
      </c>
      <c r="G102" s="287"/>
      <c r="H102" s="287"/>
      <c r="I102" s="287">
        <f>E102</f>
        <v>84</v>
      </c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>
        <v>16</v>
      </c>
      <c r="U102" s="287">
        <v>20</v>
      </c>
      <c r="V102" s="287">
        <v>16</v>
      </c>
      <c r="W102" s="287">
        <v>32</v>
      </c>
      <c r="X102" s="287"/>
      <c r="Y102" s="287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</row>
    <row r="103" spans="1:42" ht="23.25" customHeight="1" thickBot="1" x14ac:dyDescent="0.25">
      <c r="A103" s="185" t="s">
        <v>210</v>
      </c>
      <c r="B103" s="180" t="s">
        <v>179</v>
      </c>
      <c r="C103" s="98">
        <f t="shared" si="53"/>
        <v>48</v>
      </c>
      <c r="D103" s="109">
        <v>16</v>
      </c>
      <c r="E103" s="98">
        <f>SUM(J103:W103)</f>
        <v>32</v>
      </c>
      <c r="F103" s="114"/>
      <c r="G103" s="97"/>
      <c r="H103" s="97">
        <f>E103</f>
        <v>32</v>
      </c>
      <c r="I103" s="97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>
        <v>16</v>
      </c>
      <c r="W103" s="100">
        <v>16</v>
      </c>
      <c r="X103" s="277"/>
      <c r="Y103" s="100" t="s">
        <v>238</v>
      </c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 s="23" customFormat="1" ht="17.25" customHeight="1" thickBot="1" x14ac:dyDescent="0.25">
      <c r="A104" s="178" t="s">
        <v>164</v>
      </c>
      <c r="B104" s="180" t="s">
        <v>51</v>
      </c>
      <c r="C104" s="113" t="s">
        <v>56</v>
      </c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277" t="s">
        <v>234</v>
      </c>
    </row>
    <row r="105" spans="1:42" ht="24" hidden="1" customHeight="1" thickBot="1" x14ac:dyDescent="0.25">
      <c r="A105" s="185"/>
      <c r="B105" s="184"/>
      <c r="C105" s="109"/>
      <c r="D105" s="109"/>
      <c r="E105" s="109"/>
      <c r="F105" s="109"/>
      <c r="G105" s="109"/>
      <c r="H105" s="109"/>
      <c r="I105" s="9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s="10" customFormat="1" ht="24" customHeight="1" thickBot="1" x14ac:dyDescent="0.25">
      <c r="A106" s="186"/>
      <c r="B106" s="187" t="s">
        <v>162</v>
      </c>
      <c r="C106" s="101">
        <f t="shared" ref="C106:D106" si="54">C71+C54+C27+C93+C95+C102</f>
        <v>13392</v>
      </c>
      <c r="D106" s="101">
        <f t="shared" si="54"/>
        <v>3472</v>
      </c>
      <c r="E106" s="101">
        <f>E71+E54+E27+E93+E95+E102</f>
        <v>9920</v>
      </c>
      <c r="F106" s="101" t="e">
        <f t="shared" ref="F106:I106" si="55">F71+F54+F27+F93+F95+F102</f>
        <v>#REF!</v>
      </c>
      <c r="G106" s="101">
        <f t="shared" si="55"/>
        <v>5816</v>
      </c>
      <c r="H106" s="101">
        <f t="shared" si="55"/>
        <v>2552</v>
      </c>
      <c r="I106" s="101">
        <f t="shared" si="55"/>
        <v>1552</v>
      </c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96"/>
      <c r="Y106" s="96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s="6" customFormat="1" ht="24" customHeight="1" thickBot="1" x14ac:dyDescent="0.3">
      <c r="A107" s="188" t="s">
        <v>83</v>
      </c>
      <c r="B107" s="228" t="s">
        <v>50</v>
      </c>
      <c r="C107" s="223" t="s">
        <v>178</v>
      </c>
      <c r="D107" s="148"/>
      <c r="E107" s="141"/>
      <c r="F107" s="142"/>
      <c r="G107" s="143"/>
      <c r="H107" s="144"/>
      <c r="I107" s="144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70"/>
      <c r="Y107" s="146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 s="6" customFormat="1" ht="24" customHeight="1" thickBot="1" x14ac:dyDescent="0.3">
      <c r="A108" s="178" t="s">
        <v>163</v>
      </c>
      <c r="B108" s="189" t="s">
        <v>23</v>
      </c>
      <c r="C108" s="99" t="s">
        <v>227</v>
      </c>
      <c r="D108" s="148"/>
      <c r="E108" s="141"/>
      <c r="F108" s="142"/>
      <c r="G108" s="143"/>
      <c r="H108" s="144"/>
      <c r="I108" s="144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70"/>
      <c r="Y108" s="146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s="23" customFormat="1" ht="24" customHeight="1" thickBot="1" x14ac:dyDescent="0.3">
      <c r="A109" s="178" t="s">
        <v>164</v>
      </c>
      <c r="B109" s="189" t="s">
        <v>51</v>
      </c>
      <c r="C109" s="99" t="s">
        <v>56</v>
      </c>
      <c r="D109" s="67"/>
      <c r="E109" s="68"/>
      <c r="F109" s="69"/>
      <c r="G109" s="207"/>
      <c r="H109" s="69"/>
      <c r="I109" s="70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71"/>
      <c r="Y109" s="5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</row>
    <row r="110" spans="1:42" ht="24" customHeight="1" thickBot="1" x14ac:dyDescent="0.3">
      <c r="A110" s="190" t="s">
        <v>165</v>
      </c>
      <c r="B110" s="188" t="s">
        <v>57</v>
      </c>
      <c r="C110" s="222" t="s">
        <v>56</v>
      </c>
      <c r="D110" s="72"/>
      <c r="E110" s="49"/>
      <c r="F110" s="73"/>
      <c r="G110" s="56"/>
      <c r="H110" s="73"/>
      <c r="I110" s="56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328" t="s">
        <v>216</v>
      </c>
      <c r="Y110" s="329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24" customHeight="1" thickBot="1" x14ac:dyDescent="0.25">
      <c r="A111" s="191" t="s">
        <v>84</v>
      </c>
      <c r="B111" s="192" t="s">
        <v>24</v>
      </c>
      <c r="C111" s="223" t="s">
        <v>176</v>
      </c>
      <c r="D111" s="72"/>
      <c r="E111" s="317" t="s">
        <v>99</v>
      </c>
      <c r="F111" s="166"/>
      <c r="G111" s="320" t="s">
        <v>212</v>
      </c>
      <c r="H111" s="321"/>
      <c r="I111" s="322"/>
      <c r="J111" s="250">
        <f t="shared" ref="J111:W111" si="56">SUM(J29:J106)-J112</f>
        <v>608</v>
      </c>
      <c r="K111" s="250">
        <f t="shared" si="56"/>
        <v>740</v>
      </c>
      <c r="L111" s="250">
        <f t="shared" si="56"/>
        <v>608</v>
      </c>
      <c r="M111" s="250">
        <f t="shared" si="56"/>
        <v>760</v>
      </c>
      <c r="N111" s="250">
        <f t="shared" si="56"/>
        <v>608</v>
      </c>
      <c r="O111" s="250">
        <f t="shared" si="56"/>
        <v>760</v>
      </c>
      <c r="P111" s="250">
        <f t="shared" si="56"/>
        <v>608</v>
      </c>
      <c r="Q111" s="250">
        <f t="shared" si="56"/>
        <v>760</v>
      </c>
      <c r="R111" s="250">
        <f t="shared" si="56"/>
        <v>560</v>
      </c>
      <c r="S111" s="250">
        <f t="shared" si="56"/>
        <v>740</v>
      </c>
      <c r="T111" s="250">
        <f t="shared" si="56"/>
        <v>592</v>
      </c>
      <c r="U111" s="250">
        <f t="shared" si="56"/>
        <v>720</v>
      </c>
      <c r="V111" s="250">
        <f t="shared" si="56"/>
        <v>576</v>
      </c>
      <c r="W111" s="250">
        <f t="shared" si="56"/>
        <v>560</v>
      </c>
      <c r="X111" s="320">
        <f>SUM(J111:W111)</f>
        <v>9200</v>
      </c>
      <c r="Y111" s="322"/>
      <c r="Z111" s="8"/>
      <c r="AA111" s="8"/>
      <c r="AB111" s="8"/>
      <c r="AC111" s="8"/>
      <c r="AD111" s="8"/>
      <c r="AE111" s="306" t="s">
        <v>229</v>
      </c>
      <c r="AF111" s="306"/>
      <c r="AG111" s="306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24" customHeight="1" thickBot="1" x14ac:dyDescent="0.25">
      <c r="A112" s="193" t="s">
        <v>166</v>
      </c>
      <c r="B112" s="192" t="s">
        <v>52</v>
      </c>
      <c r="C112" s="223" t="s">
        <v>58</v>
      </c>
      <c r="D112" s="72"/>
      <c r="E112" s="318"/>
      <c r="F112" s="167"/>
      <c r="G112" s="320" t="s">
        <v>213</v>
      </c>
      <c r="H112" s="321"/>
      <c r="I112" s="322"/>
      <c r="J112" s="250">
        <f>J102+J95+J93</f>
        <v>32</v>
      </c>
      <c r="K112" s="250">
        <f t="shared" ref="K112:W112" si="57">K102+K95+K93</f>
        <v>60</v>
      </c>
      <c r="L112" s="250">
        <f t="shared" si="57"/>
        <v>32</v>
      </c>
      <c r="M112" s="250">
        <f t="shared" si="57"/>
        <v>40</v>
      </c>
      <c r="N112" s="250">
        <f t="shared" si="57"/>
        <v>32</v>
      </c>
      <c r="O112" s="250">
        <f t="shared" si="57"/>
        <v>40</v>
      </c>
      <c r="P112" s="250">
        <f t="shared" si="57"/>
        <v>32</v>
      </c>
      <c r="Q112" s="250">
        <f t="shared" si="57"/>
        <v>40</v>
      </c>
      <c r="R112" s="250">
        <f t="shared" si="57"/>
        <v>80</v>
      </c>
      <c r="S112" s="250">
        <f t="shared" si="57"/>
        <v>60</v>
      </c>
      <c r="T112" s="250">
        <f t="shared" si="57"/>
        <v>48</v>
      </c>
      <c r="U112" s="250">
        <f t="shared" si="57"/>
        <v>80</v>
      </c>
      <c r="V112" s="250">
        <f t="shared" si="57"/>
        <v>64</v>
      </c>
      <c r="W112" s="250">
        <f t="shared" si="57"/>
        <v>80</v>
      </c>
      <c r="X112" s="320">
        <f>SUM(J112:W112)</f>
        <v>720</v>
      </c>
      <c r="Y112" s="322"/>
      <c r="Z112" s="28">
        <f>C102+C95+C93</f>
        <v>828</v>
      </c>
      <c r="AA112" s="8"/>
      <c r="AB112" s="8"/>
      <c r="AC112" s="8"/>
      <c r="AD112" s="8"/>
      <c r="AE112" s="30"/>
      <c r="AF112" s="30" t="s">
        <v>230</v>
      </c>
      <c r="AG112" s="30" t="s">
        <v>231</v>
      </c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40.5" customHeight="1" thickBot="1" x14ac:dyDescent="0.25">
      <c r="A113" s="178" t="s">
        <v>167</v>
      </c>
      <c r="B113" s="194" t="s">
        <v>53</v>
      </c>
      <c r="C113" s="220" t="s">
        <v>25</v>
      </c>
      <c r="D113" s="72"/>
      <c r="E113" s="318"/>
      <c r="F113" s="168"/>
      <c r="G113" s="323" t="s">
        <v>256</v>
      </c>
      <c r="H113" s="321"/>
      <c r="I113" s="322"/>
      <c r="J113" s="324" t="s">
        <v>226</v>
      </c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6"/>
      <c r="X113" s="327"/>
      <c r="Y113" s="307"/>
      <c r="Z113" s="8"/>
      <c r="AA113" s="8"/>
      <c r="AB113" s="8"/>
      <c r="AC113" s="8"/>
      <c r="AD113" s="8"/>
      <c r="AE113" s="30" t="s">
        <v>246</v>
      </c>
      <c r="AF113" s="30">
        <v>76</v>
      </c>
      <c r="AG113" s="30">
        <v>0</v>
      </c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29.25" customHeight="1" thickBot="1" x14ac:dyDescent="0.25">
      <c r="A114" s="178" t="s">
        <v>168</v>
      </c>
      <c r="B114" s="189" t="s">
        <v>54</v>
      </c>
      <c r="C114" s="99" t="s">
        <v>25</v>
      </c>
      <c r="D114" s="72"/>
      <c r="E114" s="318"/>
      <c r="F114" s="167"/>
      <c r="G114" s="323" t="s">
        <v>214</v>
      </c>
      <c r="H114" s="321"/>
      <c r="I114" s="322"/>
      <c r="J114" s="324" t="s">
        <v>225</v>
      </c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6"/>
      <c r="X114" s="272"/>
      <c r="Y114" s="169"/>
      <c r="Z114" s="8"/>
      <c r="AA114" s="8"/>
      <c r="AB114" s="8"/>
      <c r="AC114" s="8"/>
      <c r="AD114" s="8"/>
      <c r="AE114" s="30" t="s">
        <v>263</v>
      </c>
      <c r="AF114" s="30">
        <v>279</v>
      </c>
      <c r="AG114" s="30">
        <v>220</v>
      </c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34.5" customHeight="1" thickBot="1" x14ac:dyDescent="0.25">
      <c r="A115" s="178" t="s">
        <v>169</v>
      </c>
      <c r="B115" s="194" t="s">
        <v>55</v>
      </c>
      <c r="C115" s="220" t="s">
        <v>56</v>
      </c>
      <c r="D115" s="72"/>
      <c r="E115" s="318"/>
      <c r="F115" s="170"/>
      <c r="G115" s="307"/>
      <c r="H115" s="307"/>
      <c r="I115" s="308"/>
      <c r="J115" s="315" t="s">
        <v>85</v>
      </c>
      <c r="K115" s="316"/>
      <c r="L115" s="315" t="s">
        <v>86</v>
      </c>
      <c r="M115" s="316"/>
      <c r="N115" s="315" t="s">
        <v>87</v>
      </c>
      <c r="O115" s="316"/>
      <c r="P115" s="315" t="s">
        <v>3</v>
      </c>
      <c r="Q115" s="316"/>
      <c r="R115" s="315" t="s">
        <v>4</v>
      </c>
      <c r="S115" s="316"/>
      <c r="T115" s="273" t="s">
        <v>235</v>
      </c>
      <c r="U115" s="274" t="s">
        <v>234</v>
      </c>
      <c r="V115" s="273" t="s">
        <v>238</v>
      </c>
      <c r="W115" s="274" t="s">
        <v>233</v>
      </c>
      <c r="X115" s="272"/>
      <c r="Y115" s="169"/>
      <c r="Z115" s="8"/>
      <c r="AA115" s="8"/>
      <c r="AB115" s="8"/>
      <c r="AC115" s="8"/>
      <c r="AD115" s="8"/>
      <c r="AE115" s="30" t="s">
        <v>264</v>
      </c>
      <c r="AF115" s="30">
        <v>0</v>
      </c>
      <c r="AG115" s="30">
        <v>0</v>
      </c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30.75" customHeight="1" thickBot="1" x14ac:dyDescent="0.25">
      <c r="A116" s="195" t="s">
        <v>170</v>
      </c>
      <c r="B116" s="189" t="s">
        <v>247</v>
      </c>
      <c r="C116" s="54"/>
      <c r="D116" s="72"/>
      <c r="E116" s="318"/>
      <c r="F116" s="166"/>
      <c r="G116" s="309" t="s">
        <v>59</v>
      </c>
      <c r="H116" s="310"/>
      <c r="I116" s="311"/>
      <c r="J116" s="365">
        <v>2</v>
      </c>
      <c r="K116" s="366"/>
      <c r="L116" s="365">
        <v>2</v>
      </c>
      <c r="M116" s="366"/>
      <c r="N116" s="365">
        <v>3</v>
      </c>
      <c r="O116" s="366"/>
      <c r="P116" s="365">
        <v>3</v>
      </c>
      <c r="Q116" s="366"/>
      <c r="R116" s="365">
        <v>6</v>
      </c>
      <c r="S116" s="366"/>
      <c r="T116" s="249"/>
      <c r="U116" s="249">
        <v>8</v>
      </c>
      <c r="V116" s="249">
        <v>1</v>
      </c>
      <c r="W116" s="249">
        <v>7</v>
      </c>
      <c r="X116" s="272"/>
      <c r="Y116" s="169"/>
      <c r="Z116" s="8"/>
      <c r="AA116" s="8"/>
      <c r="AB116" s="8"/>
      <c r="AC116" s="8"/>
      <c r="AD116" s="8"/>
      <c r="AE116" s="30" t="s">
        <v>269</v>
      </c>
      <c r="AF116" s="30">
        <v>48</v>
      </c>
      <c r="AG116" s="30">
        <v>32</v>
      </c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33.75" customHeight="1" thickBot="1" x14ac:dyDescent="0.25">
      <c r="A117" s="178" t="s">
        <v>267</v>
      </c>
      <c r="B117" s="189" t="s">
        <v>251</v>
      </c>
      <c r="C117" s="55"/>
      <c r="D117" s="72"/>
      <c r="E117" s="319"/>
      <c r="F117" s="168"/>
      <c r="G117" s="309" t="s">
        <v>60</v>
      </c>
      <c r="H117" s="310"/>
      <c r="I117" s="311"/>
      <c r="J117" s="365">
        <v>7</v>
      </c>
      <c r="K117" s="366"/>
      <c r="L117" s="365">
        <v>8</v>
      </c>
      <c r="M117" s="366"/>
      <c r="N117" s="365">
        <v>5</v>
      </c>
      <c r="O117" s="366"/>
      <c r="P117" s="365">
        <v>7</v>
      </c>
      <c r="Q117" s="366"/>
      <c r="R117" s="365">
        <v>10</v>
      </c>
      <c r="S117" s="366"/>
      <c r="T117" s="249">
        <v>3</v>
      </c>
      <c r="U117" s="249">
        <v>7</v>
      </c>
      <c r="V117" s="249">
        <v>3</v>
      </c>
      <c r="W117" s="249">
        <v>6</v>
      </c>
      <c r="X117" s="272"/>
      <c r="Y117" s="169"/>
      <c r="Z117" s="8"/>
      <c r="AA117" s="8"/>
      <c r="AB117" s="8"/>
      <c r="AC117" s="8"/>
      <c r="AD117" s="8"/>
      <c r="AE117" s="30" t="s">
        <v>265</v>
      </c>
      <c r="AF117" s="30">
        <v>227</v>
      </c>
      <c r="AG117" s="30">
        <v>4</v>
      </c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33.75" customHeight="1" thickBot="1" x14ac:dyDescent="0.25">
      <c r="A118" s="178"/>
      <c r="B118" s="216" t="s">
        <v>217</v>
      </c>
      <c r="C118" s="237"/>
      <c r="D118" s="75"/>
      <c r="E118" s="312" t="s">
        <v>215</v>
      </c>
      <c r="F118" s="313"/>
      <c r="G118" s="313"/>
      <c r="H118" s="313"/>
      <c r="I118" s="314"/>
      <c r="J118" s="251">
        <f>(J111+J112)/16</f>
        <v>40</v>
      </c>
      <c r="K118" s="251">
        <f>(K111+K112)/20</f>
        <v>40</v>
      </c>
      <c r="L118" s="251">
        <f>(L111+L112)/16</f>
        <v>40</v>
      </c>
      <c r="M118" s="251">
        <f>(M111+M112)/20</f>
        <v>40</v>
      </c>
      <c r="N118" s="251">
        <f>(N111+N112)/16</f>
        <v>40</v>
      </c>
      <c r="O118" s="251">
        <f>(O111+O112)/20</f>
        <v>40</v>
      </c>
      <c r="P118" s="251">
        <f>(P111+P112)/16</f>
        <v>40</v>
      </c>
      <c r="Q118" s="251">
        <f>(Q111+Q112)/20</f>
        <v>40</v>
      </c>
      <c r="R118" s="251">
        <f>(R111+R112)/16</f>
        <v>40</v>
      </c>
      <c r="S118" s="250">
        <f>(S111+S112)/20</f>
        <v>40</v>
      </c>
      <c r="T118" s="250">
        <f>(T111+T112)/16</f>
        <v>40</v>
      </c>
      <c r="U118" s="250">
        <f>(U111+U112)/20</f>
        <v>40</v>
      </c>
      <c r="V118" s="250">
        <f>(V111+V112)/16</f>
        <v>40</v>
      </c>
      <c r="W118" s="250">
        <f>(W111+W112)/16</f>
        <v>40</v>
      </c>
      <c r="X118" s="272"/>
      <c r="Y118" s="169"/>
      <c r="Z118" s="8"/>
      <c r="AA118" s="8"/>
      <c r="AB118" s="8"/>
      <c r="AC118" s="8"/>
      <c r="AD118" s="8"/>
      <c r="AE118" s="30" t="s">
        <v>232</v>
      </c>
      <c r="AF118" s="30">
        <v>0</v>
      </c>
      <c r="AG118" s="30">
        <v>232</v>
      </c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9.5" customHeight="1" thickBot="1" x14ac:dyDescent="0.25">
      <c r="A119" s="236"/>
      <c r="B119" s="303" t="s">
        <v>266</v>
      </c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5"/>
      <c r="X119" s="272"/>
      <c r="Y119" s="169"/>
      <c r="Z119" s="46"/>
      <c r="AA119" s="8"/>
      <c r="AB119" s="8"/>
      <c r="AC119" s="8"/>
      <c r="AD119" s="8"/>
      <c r="AE119" s="30"/>
      <c r="AF119" s="30">
        <f>SUM(AF113:AF118)</f>
        <v>630</v>
      </c>
      <c r="AG119" s="30">
        <f>SUM(AG113:AG118)</f>
        <v>488</v>
      </c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24" customHeight="1" x14ac:dyDescent="0.25">
      <c r="A120" s="202"/>
      <c r="B120" s="239"/>
      <c r="C120" s="49"/>
      <c r="D120" s="49"/>
      <c r="E120" s="45"/>
      <c r="F120" s="45"/>
      <c r="G120" s="45"/>
      <c r="H120" s="45"/>
      <c r="I120" s="4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3"/>
      <c r="Y120" s="46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24" customHeight="1" x14ac:dyDescent="0.25">
      <c r="A121" s="202"/>
      <c r="B121" s="203"/>
      <c r="C121" s="49"/>
      <c r="D121" s="49"/>
      <c r="E121" s="76"/>
      <c r="F121" s="75"/>
      <c r="G121" s="49"/>
      <c r="H121" s="45"/>
      <c r="I121" s="4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46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24" customHeight="1" thickBot="1" x14ac:dyDescent="0.3">
      <c r="A122" s="202"/>
      <c r="B122" s="194"/>
      <c r="C122" s="151"/>
      <c r="D122" s="49"/>
      <c r="E122" s="76"/>
      <c r="F122" s="77"/>
      <c r="G122" s="45"/>
      <c r="H122" s="45"/>
      <c r="I122" s="4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46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21" customHeight="1" x14ac:dyDescent="0.25">
      <c r="A123" s="202"/>
      <c r="B123" s="194"/>
      <c r="C123" s="49"/>
      <c r="D123" s="49"/>
      <c r="E123" s="49"/>
      <c r="F123" s="49"/>
      <c r="G123" s="45"/>
      <c r="H123" s="45"/>
      <c r="I123" s="4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46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5.75" x14ac:dyDescent="0.25">
      <c r="A124" s="204"/>
      <c r="B124" s="204"/>
      <c r="C124" s="46"/>
      <c r="D124" s="48"/>
      <c r="E124" s="48"/>
      <c r="F124" s="48"/>
      <c r="G124" s="48"/>
      <c r="H124" s="48"/>
      <c r="I124" s="4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46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5.75" x14ac:dyDescent="0.25">
      <c r="A125" s="204"/>
      <c r="B125" s="204"/>
      <c r="C125" s="46"/>
      <c r="D125" s="48"/>
      <c r="E125" s="48"/>
      <c r="F125" s="48"/>
      <c r="G125" s="48"/>
      <c r="H125" s="48"/>
      <c r="I125" s="4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46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5.75" x14ac:dyDescent="0.25">
      <c r="A126" s="204"/>
      <c r="B126" s="204"/>
      <c r="C126" s="45"/>
      <c r="D126" s="79"/>
      <c r="E126" s="45"/>
      <c r="F126" s="45"/>
      <c r="G126" s="45"/>
      <c r="H126" s="45"/>
      <c r="I126" s="4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45"/>
    </row>
    <row r="127" spans="1:42" ht="15.75" x14ac:dyDescent="0.25">
      <c r="A127" s="204"/>
      <c r="B127" s="204"/>
      <c r="C127" s="45"/>
      <c r="D127" s="79"/>
      <c r="E127" s="45"/>
      <c r="F127" s="45"/>
      <c r="G127" s="45"/>
      <c r="H127" s="45"/>
      <c r="I127" s="4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45"/>
    </row>
    <row r="128" spans="1:42" ht="15.75" x14ac:dyDescent="0.25">
      <c r="A128" s="204"/>
      <c r="B128" s="204"/>
      <c r="C128" s="45"/>
      <c r="D128" s="79"/>
      <c r="E128" s="45"/>
      <c r="F128" s="45"/>
      <c r="G128" s="45"/>
      <c r="H128" s="45"/>
      <c r="I128" s="4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45"/>
    </row>
    <row r="129" spans="1:42" ht="15.75" x14ac:dyDescent="0.25">
      <c r="A129" s="204"/>
      <c r="B129" s="204"/>
      <c r="C129" s="45"/>
      <c r="D129" s="79"/>
      <c r="E129" s="45"/>
      <c r="F129" s="45"/>
      <c r="G129" s="45"/>
      <c r="H129" s="45"/>
      <c r="I129" s="4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45"/>
    </row>
    <row r="130" spans="1:42" ht="15.75" x14ac:dyDescent="0.25">
      <c r="A130" s="204"/>
      <c r="B130" s="204"/>
      <c r="C130" s="45"/>
      <c r="D130" s="79"/>
      <c r="E130" s="45"/>
      <c r="F130" s="45"/>
      <c r="G130" s="45"/>
      <c r="H130" s="45"/>
      <c r="I130" s="4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45"/>
    </row>
    <row r="131" spans="1:42" ht="15.75" x14ac:dyDescent="0.25">
      <c r="A131" s="204"/>
      <c r="B131" s="204"/>
      <c r="C131" s="45"/>
      <c r="D131" s="47"/>
      <c r="E131" s="47"/>
      <c r="F131" s="47"/>
      <c r="G131" s="47"/>
      <c r="H131" s="47"/>
      <c r="I131" s="47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45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5.75" x14ac:dyDescent="0.25">
      <c r="A132" s="204"/>
      <c r="B132" s="204"/>
      <c r="C132" s="45"/>
      <c r="D132" s="47"/>
      <c r="E132" s="47"/>
      <c r="F132" s="47"/>
      <c r="G132" s="47"/>
      <c r="H132" s="47"/>
      <c r="I132" s="47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45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5.75" x14ac:dyDescent="0.25">
      <c r="A133" s="204"/>
      <c r="B133" s="204"/>
      <c r="C133" s="45"/>
      <c r="D133" s="47"/>
      <c r="E133" s="47"/>
      <c r="F133" s="47"/>
      <c r="G133" s="47"/>
      <c r="H133" s="47"/>
      <c r="I133" s="47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45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5.75" x14ac:dyDescent="0.25">
      <c r="A134" s="204"/>
      <c r="B134" s="204"/>
      <c r="C134" s="45"/>
      <c r="D134" s="47"/>
      <c r="E134" s="47"/>
      <c r="F134" s="47"/>
      <c r="G134" s="47"/>
      <c r="H134" s="47"/>
      <c r="I134" s="47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45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5.75" x14ac:dyDescent="0.25">
      <c r="A135" s="204"/>
      <c r="B135" s="204"/>
      <c r="C135" s="45"/>
      <c r="D135" s="47"/>
      <c r="E135" s="47"/>
      <c r="F135" s="47"/>
      <c r="G135" s="47"/>
      <c r="H135" s="47"/>
      <c r="I135" s="47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45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5.75" x14ac:dyDescent="0.25">
      <c r="A136" s="204"/>
      <c r="B136" s="204"/>
      <c r="C136" s="45"/>
      <c r="D136" s="47"/>
      <c r="E136" s="47"/>
      <c r="F136" s="47"/>
      <c r="G136" s="47"/>
      <c r="H136" s="47"/>
      <c r="I136" s="47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45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5.75" x14ac:dyDescent="0.25">
      <c r="A137" s="204"/>
      <c r="B137" s="204"/>
      <c r="C137" s="45"/>
      <c r="D137" s="47"/>
      <c r="E137" s="47"/>
      <c r="F137" s="47"/>
      <c r="G137" s="47"/>
      <c r="H137" s="47"/>
      <c r="I137" s="47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45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5.75" x14ac:dyDescent="0.25">
      <c r="A138" s="204"/>
      <c r="B138" s="204"/>
      <c r="C138" s="45"/>
      <c r="D138" s="47"/>
      <c r="E138" s="47"/>
      <c r="F138" s="47"/>
      <c r="G138" s="47"/>
      <c r="H138" s="47"/>
      <c r="I138" s="47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45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5.75" x14ac:dyDescent="0.25">
      <c r="A139" s="204"/>
      <c r="B139" s="204"/>
      <c r="C139" s="45"/>
      <c r="D139" s="47"/>
      <c r="E139" s="47"/>
      <c r="F139" s="47"/>
      <c r="G139" s="47"/>
      <c r="H139" s="47"/>
      <c r="I139" s="47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45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5.75" x14ac:dyDescent="0.25">
      <c r="A140" s="204"/>
      <c r="B140" s="204"/>
      <c r="C140" s="45"/>
      <c r="D140" s="47"/>
      <c r="E140" s="47"/>
      <c r="F140" s="47"/>
      <c r="G140" s="47"/>
      <c r="H140" s="47"/>
      <c r="I140" s="47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45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5.75" x14ac:dyDescent="0.25">
      <c r="A141" s="204"/>
      <c r="B141" s="204"/>
      <c r="C141" s="45"/>
      <c r="D141" s="47"/>
      <c r="E141" s="47"/>
      <c r="F141" s="47"/>
      <c r="G141" s="47"/>
      <c r="H141" s="47"/>
      <c r="I141" s="47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45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ht="15.75" x14ac:dyDescent="0.25">
      <c r="A142" s="204"/>
      <c r="B142" s="204"/>
      <c r="C142" s="45"/>
      <c r="D142" s="47"/>
      <c r="E142" s="47"/>
      <c r="F142" s="47"/>
      <c r="G142" s="47"/>
      <c r="H142" s="47"/>
      <c r="I142" s="47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45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 ht="15.75" x14ac:dyDescent="0.25">
      <c r="A143" s="204"/>
      <c r="B143" s="204"/>
      <c r="C143" s="45"/>
      <c r="D143" s="47"/>
      <c r="E143" s="47"/>
      <c r="F143" s="47"/>
      <c r="G143" s="47"/>
      <c r="H143" s="47"/>
      <c r="I143" s="47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45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5.75" x14ac:dyDescent="0.25">
      <c r="A144" s="204"/>
      <c r="B144" s="204"/>
      <c r="C144" s="45"/>
      <c r="D144" s="47"/>
      <c r="E144" s="47"/>
      <c r="F144" s="47"/>
      <c r="G144" s="47"/>
      <c r="H144" s="47"/>
      <c r="I144" s="47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45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 ht="15.75" x14ac:dyDescent="0.25">
      <c r="A145" s="204"/>
      <c r="B145" s="204"/>
      <c r="C145" s="45"/>
      <c r="D145" s="47"/>
      <c r="E145" s="47"/>
      <c r="F145" s="47"/>
      <c r="G145" s="47"/>
      <c r="H145" s="47"/>
      <c r="I145" s="47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45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1:42" ht="15.75" x14ac:dyDescent="0.25">
      <c r="A146" s="204"/>
      <c r="B146" s="204"/>
      <c r="C146" s="45"/>
      <c r="D146" s="47"/>
      <c r="E146" s="47"/>
      <c r="F146" s="47"/>
      <c r="G146" s="47"/>
      <c r="H146" s="47"/>
      <c r="I146" s="47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45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5.75" x14ac:dyDescent="0.25">
      <c r="A147" s="204"/>
      <c r="B147" s="204"/>
      <c r="C147" s="45"/>
      <c r="D147" s="47"/>
      <c r="E147" s="47"/>
      <c r="F147" s="47"/>
      <c r="G147" s="47"/>
      <c r="H147" s="47"/>
      <c r="I147" s="47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45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1:42" x14ac:dyDescent="0.2">
      <c r="D148" s="2"/>
      <c r="E148" s="2"/>
      <c r="F148" s="2"/>
      <c r="G148" s="2"/>
      <c r="H148" s="2"/>
      <c r="I148" s="2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x14ac:dyDescent="0.2">
      <c r="D149" s="2"/>
      <c r="E149" s="2"/>
      <c r="F149" s="2"/>
      <c r="G149" s="2"/>
      <c r="H149" s="2"/>
      <c r="I149" s="2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x14ac:dyDescent="0.2">
      <c r="D150" s="2"/>
      <c r="E150" s="2"/>
      <c r="F150" s="2"/>
      <c r="G150" s="2"/>
      <c r="H150" s="2"/>
      <c r="I150" s="2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x14ac:dyDescent="0.2">
      <c r="D151" s="2"/>
      <c r="E151" s="2"/>
      <c r="F151" s="2"/>
      <c r="G151" s="2"/>
      <c r="H151" s="2"/>
      <c r="I151" s="2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x14ac:dyDescent="0.2">
      <c r="D152" s="2"/>
      <c r="E152" s="2"/>
      <c r="F152" s="2"/>
      <c r="G152" s="2"/>
      <c r="H152" s="2"/>
      <c r="I152" s="2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x14ac:dyDescent="0.2">
      <c r="D153" s="2"/>
      <c r="E153" s="2"/>
      <c r="F153" s="2"/>
      <c r="G153" s="2"/>
      <c r="H153" s="2"/>
      <c r="I153" s="2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 x14ac:dyDescent="0.2">
      <c r="D154" s="2"/>
      <c r="E154" s="2"/>
      <c r="F154" s="2"/>
      <c r="G154" s="2"/>
      <c r="H154" s="2"/>
      <c r="I154" s="2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x14ac:dyDescent="0.2">
      <c r="D155" s="2"/>
      <c r="E155" s="2"/>
      <c r="F155" s="2"/>
      <c r="G155" s="2"/>
      <c r="H155" s="2"/>
      <c r="I155" s="2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 x14ac:dyDescent="0.2">
      <c r="D156" s="2"/>
      <c r="E156" s="2"/>
      <c r="F156" s="2"/>
      <c r="G156" s="2"/>
      <c r="H156" s="2"/>
      <c r="I156" s="2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x14ac:dyDescent="0.2">
      <c r="D157" s="2"/>
      <c r="E157" s="2"/>
      <c r="F157" s="2"/>
      <c r="G157" s="2"/>
      <c r="H157" s="2"/>
      <c r="I157" s="2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x14ac:dyDescent="0.2">
      <c r="D158" s="2"/>
      <c r="E158" s="2"/>
      <c r="F158" s="2"/>
      <c r="G158" s="2"/>
      <c r="H158" s="2"/>
      <c r="I158" s="2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x14ac:dyDescent="0.2">
      <c r="D159" s="2"/>
      <c r="E159" s="2"/>
      <c r="F159" s="2"/>
      <c r="G159" s="2"/>
      <c r="H159" s="2"/>
      <c r="I159" s="2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x14ac:dyDescent="0.2">
      <c r="D160" s="2"/>
      <c r="E160" s="2"/>
      <c r="F160" s="2"/>
      <c r="G160" s="2"/>
      <c r="H160" s="2"/>
      <c r="I160" s="2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4:42" x14ac:dyDescent="0.2">
      <c r="D161" s="2"/>
      <c r="E161" s="2"/>
      <c r="F161" s="2"/>
      <c r="G161" s="2"/>
      <c r="H161" s="2"/>
      <c r="I161" s="2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4:42" x14ac:dyDescent="0.2">
      <c r="D162" s="2"/>
      <c r="E162" s="2"/>
      <c r="F162" s="2"/>
      <c r="G162" s="2"/>
      <c r="H162" s="2"/>
      <c r="I162" s="2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4:42" x14ac:dyDescent="0.2">
      <c r="D163" s="2"/>
      <c r="E163" s="2"/>
      <c r="F163" s="2"/>
      <c r="G163" s="2"/>
      <c r="H163" s="2"/>
      <c r="I163" s="2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4:42" x14ac:dyDescent="0.2">
      <c r="D164" s="2"/>
      <c r="E164" s="2"/>
      <c r="F164" s="2"/>
      <c r="G164" s="2"/>
      <c r="H164" s="2"/>
      <c r="I164" s="2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4:42" x14ac:dyDescent="0.2">
      <c r="D165" s="2"/>
      <c r="E165" s="2"/>
      <c r="F165" s="2"/>
      <c r="G165" s="2"/>
      <c r="H165" s="2"/>
      <c r="I165" s="2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4:42" x14ac:dyDescent="0.2">
      <c r="D166" s="2"/>
      <c r="E166" s="2"/>
      <c r="F166" s="2"/>
      <c r="G166" s="2"/>
      <c r="H166" s="2"/>
      <c r="I166" s="2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4:42" x14ac:dyDescent="0.2">
      <c r="D167" s="2"/>
      <c r="E167" s="2"/>
      <c r="F167" s="2"/>
      <c r="G167" s="2"/>
      <c r="H167" s="2"/>
      <c r="I167" s="2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4:42" x14ac:dyDescent="0.2">
      <c r="D168" s="2"/>
      <c r="E168" s="2"/>
      <c r="F168" s="2"/>
      <c r="G168" s="2"/>
      <c r="H168" s="2"/>
      <c r="I168" s="2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4:42" x14ac:dyDescent="0.2">
      <c r="D169" s="2"/>
      <c r="E169" s="2"/>
      <c r="F169" s="2"/>
      <c r="G169" s="2"/>
      <c r="H169" s="2"/>
      <c r="I169" s="2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4:42" x14ac:dyDescent="0.2">
      <c r="D170" s="2"/>
      <c r="E170" s="2"/>
      <c r="F170" s="2"/>
      <c r="G170" s="2"/>
      <c r="H170" s="2"/>
      <c r="I170" s="2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4:42" x14ac:dyDescent="0.2">
      <c r="D171" s="2"/>
      <c r="E171" s="2"/>
      <c r="F171" s="2"/>
      <c r="G171" s="2"/>
      <c r="H171" s="2"/>
      <c r="I171" s="2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4:42" x14ac:dyDescent="0.2">
      <c r="D172" s="2"/>
      <c r="E172" s="2"/>
      <c r="F172" s="2"/>
      <c r="G172" s="2"/>
      <c r="H172" s="2"/>
      <c r="I172" s="2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4:42" x14ac:dyDescent="0.2">
      <c r="D173" s="2"/>
      <c r="E173" s="2"/>
      <c r="F173" s="2"/>
      <c r="G173" s="2"/>
      <c r="H173" s="2"/>
      <c r="I173" s="2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4:42" x14ac:dyDescent="0.2">
      <c r="D174" s="2"/>
      <c r="E174" s="2"/>
      <c r="F174" s="2"/>
      <c r="G174" s="2"/>
      <c r="H174" s="2"/>
      <c r="I174" s="2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4:42" x14ac:dyDescent="0.2">
      <c r="D175" s="2"/>
      <c r="E175" s="2"/>
      <c r="F175" s="2"/>
      <c r="G175" s="2"/>
      <c r="H175" s="2"/>
      <c r="I175" s="2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4:42" x14ac:dyDescent="0.2">
      <c r="D176" s="2"/>
      <c r="E176" s="2"/>
      <c r="F176" s="2"/>
      <c r="G176" s="2"/>
      <c r="H176" s="2"/>
      <c r="I176" s="2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4:42" x14ac:dyDescent="0.2">
      <c r="D177" s="2"/>
      <c r="E177" s="2"/>
      <c r="F177" s="2"/>
      <c r="G177" s="2"/>
      <c r="H177" s="2"/>
      <c r="I177" s="2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4:42" x14ac:dyDescent="0.2">
      <c r="D178" s="2"/>
      <c r="E178" s="2"/>
      <c r="F178" s="2"/>
      <c r="G178" s="2"/>
      <c r="H178" s="2"/>
      <c r="I178" s="2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4:42" x14ac:dyDescent="0.2">
      <c r="D179" s="2"/>
      <c r="E179" s="2"/>
      <c r="F179" s="2"/>
      <c r="G179" s="2"/>
      <c r="H179" s="2"/>
      <c r="I179" s="2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4:42" x14ac:dyDescent="0.2">
      <c r="D180" s="2"/>
      <c r="E180" s="2"/>
      <c r="F180" s="2"/>
      <c r="G180" s="2"/>
      <c r="H180" s="2"/>
      <c r="I180" s="2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4:42" x14ac:dyDescent="0.2">
      <c r="D181" s="2"/>
      <c r="E181" s="2"/>
      <c r="F181" s="2"/>
      <c r="G181" s="2"/>
      <c r="H181" s="2"/>
      <c r="I181" s="2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4:42" x14ac:dyDescent="0.2">
      <c r="D182" s="2"/>
      <c r="E182" s="2"/>
      <c r="F182" s="2"/>
      <c r="G182" s="2"/>
      <c r="H182" s="2"/>
      <c r="I182" s="2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4:42" x14ac:dyDescent="0.2">
      <c r="D183" s="2"/>
      <c r="E183" s="2"/>
      <c r="F183" s="2"/>
      <c r="G183" s="2"/>
      <c r="H183" s="2"/>
      <c r="I183" s="2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4:42" x14ac:dyDescent="0.2">
      <c r="D184" s="2"/>
      <c r="E184" s="2"/>
      <c r="F184" s="2"/>
      <c r="G184" s="2"/>
      <c r="H184" s="2"/>
      <c r="I184" s="2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4:42" x14ac:dyDescent="0.2">
      <c r="D185" s="2"/>
      <c r="E185" s="2"/>
      <c r="F185" s="2"/>
      <c r="G185" s="2"/>
      <c r="H185" s="2"/>
      <c r="I185" s="2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4:42" x14ac:dyDescent="0.2">
      <c r="D186" s="2"/>
      <c r="E186" s="2"/>
      <c r="F186" s="2"/>
      <c r="G186" s="2"/>
      <c r="H186" s="2"/>
      <c r="I186" s="2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4:42" x14ac:dyDescent="0.2">
      <c r="D187" s="2"/>
      <c r="E187" s="2"/>
      <c r="F187" s="2"/>
      <c r="G187" s="2"/>
      <c r="H187" s="2"/>
      <c r="I187" s="2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4:42" x14ac:dyDescent="0.2">
      <c r="D188" s="2"/>
      <c r="E188" s="2"/>
      <c r="F188" s="2"/>
      <c r="G188" s="2"/>
      <c r="H188" s="2"/>
      <c r="I188" s="2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4:42" x14ac:dyDescent="0.2">
      <c r="D189" s="2"/>
      <c r="E189" s="2"/>
      <c r="F189" s="2"/>
      <c r="G189" s="2"/>
      <c r="H189" s="2"/>
      <c r="I189" s="2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4:42" x14ac:dyDescent="0.2">
      <c r="D190" s="2"/>
      <c r="E190" s="2"/>
      <c r="F190" s="2"/>
      <c r="G190" s="2"/>
      <c r="H190" s="2"/>
      <c r="I190" s="2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4:42" x14ac:dyDescent="0.2">
      <c r="D191" s="2"/>
      <c r="E191" s="2"/>
      <c r="F191" s="2"/>
      <c r="G191" s="2"/>
      <c r="H191" s="2"/>
      <c r="I191" s="2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4:42" x14ac:dyDescent="0.2">
      <c r="D192" s="2"/>
      <c r="E192" s="2"/>
      <c r="F192" s="2"/>
      <c r="G192" s="2"/>
      <c r="H192" s="2"/>
      <c r="I192" s="2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4:42" x14ac:dyDescent="0.2">
      <c r="D193" s="2"/>
      <c r="E193" s="2"/>
      <c r="F193" s="2"/>
      <c r="G193" s="2"/>
      <c r="H193" s="2"/>
      <c r="I193" s="2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4:42" x14ac:dyDescent="0.2">
      <c r="D194" s="2"/>
      <c r="E194" s="2"/>
      <c r="F194" s="2"/>
      <c r="G194" s="2"/>
      <c r="H194" s="2"/>
      <c r="I194" s="2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4:42" x14ac:dyDescent="0.2">
      <c r="D195" s="2"/>
      <c r="E195" s="2"/>
      <c r="F195" s="2"/>
      <c r="G195" s="2"/>
      <c r="H195" s="2"/>
      <c r="I195" s="2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4:42" x14ac:dyDescent="0.2">
      <c r="D196" s="2"/>
      <c r="E196" s="2"/>
      <c r="F196" s="2"/>
      <c r="G196" s="2"/>
      <c r="H196" s="2"/>
      <c r="I196" s="2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4:42" x14ac:dyDescent="0.2">
      <c r="D197" s="2"/>
      <c r="E197" s="2"/>
      <c r="F197" s="2"/>
      <c r="G197" s="2"/>
      <c r="H197" s="2"/>
      <c r="I197" s="2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4:42" x14ac:dyDescent="0.2">
      <c r="D198" s="2"/>
      <c r="E198" s="2"/>
      <c r="F198" s="2"/>
      <c r="G198" s="2"/>
      <c r="H198" s="2"/>
      <c r="I198" s="2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4:42" x14ac:dyDescent="0.2">
      <c r="D199" s="2"/>
      <c r="E199" s="2"/>
      <c r="F199" s="2"/>
      <c r="G199" s="2"/>
      <c r="H199" s="2"/>
      <c r="I199" s="2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4:42" x14ac:dyDescent="0.2">
      <c r="D200" s="2"/>
      <c r="E200" s="2"/>
      <c r="F200" s="2"/>
      <c r="G200" s="2"/>
      <c r="H200" s="2"/>
      <c r="I200" s="2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4:42" x14ac:dyDescent="0.2">
      <c r="D201" s="2"/>
      <c r="E201" s="2"/>
      <c r="F201" s="2"/>
      <c r="G201" s="2"/>
      <c r="H201" s="2"/>
      <c r="I201" s="2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4:42" x14ac:dyDescent="0.2">
      <c r="D202" s="2"/>
      <c r="E202" s="2"/>
      <c r="F202" s="2"/>
      <c r="G202" s="2"/>
      <c r="H202" s="2"/>
      <c r="I202" s="2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4:42" x14ac:dyDescent="0.2">
      <c r="D203" s="2"/>
      <c r="E203" s="2"/>
      <c r="F203" s="2"/>
      <c r="G203" s="2"/>
      <c r="H203" s="2"/>
      <c r="I203" s="2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4:42" x14ac:dyDescent="0.2">
      <c r="D204" s="2"/>
      <c r="E204" s="2"/>
      <c r="F204" s="2"/>
      <c r="G204" s="2"/>
      <c r="H204" s="2"/>
      <c r="I204" s="2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4:42" x14ac:dyDescent="0.2">
      <c r="D205" s="2"/>
      <c r="E205" s="2"/>
      <c r="F205" s="2"/>
      <c r="G205" s="2"/>
      <c r="H205" s="2"/>
      <c r="I205" s="2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4:42" x14ac:dyDescent="0.2">
      <c r="D206" s="2"/>
      <c r="E206" s="2"/>
      <c r="F206" s="2"/>
      <c r="G206" s="2"/>
      <c r="H206" s="2"/>
      <c r="I206" s="2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4:42" x14ac:dyDescent="0.2">
      <c r="D207" s="2"/>
      <c r="E207" s="2"/>
      <c r="F207" s="2"/>
      <c r="G207" s="2"/>
      <c r="H207" s="2"/>
      <c r="I207" s="2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4:42" x14ac:dyDescent="0.2">
      <c r="D208" s="2"/>
      <c r="E208" s="2"/>
      <c r="F208" s="2"/>
      <c r="G208" s="2"/>
      <c r="H208" s="2"/>
      <c r="I208" s="2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4:42" x14ac:dyDescent="0.2">
      <c r="D209" s="2"/>
      <c r="E209" s="2"/>
      <c r="F209" s="2"/>
      <c r="G209" s="2"/>
      <c r="H209" s="2"/>
      <c r="I209" s="2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4:42" x14ac:dyDescent="0.2">
      <c r="D210" s="2"/>
      <c r="E210" s="2"/>
      <c r="F210" s="2"/>
      <c r="G210" s="2"/>
      <c r="H210" s="2"/>
      <c r="I210" s="2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4:42" x14ac:dyDescent="0.2">
      <c r="D211" s="2"/>
      <c r="E211" s="2"/>
      <c r="F211" s="2"/>
      <c r="G211" s="2"/>
      <c r="H211" s="2"/>
      <c r="I211" s="2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4:42" x14ac:dyDescent="0.2">
      <c r="D212" s="2"/>
      <c r="E212" s="2"/>
      <c r="F212" s="2"/>
      <c r="G212" s="2"/>
      <c r="H212" s="2"/>
      <c r="I212" s="2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4:42" x14ac:dyDescent="0.2">
      <c r="D213" s="2"/>
      <c r="E213" s="2"/>
      <c r="F213" s="2"/>
      <c r="G213" s="2"/>
      <c r="H213" s="2"/>
      <c r="I213" s="2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4:42" x14ac:dyDescent="0.2">
      <c r="D214" s="2"/>
      <c r="E214" s="2"/>
      <c r="F214" s="2"/>
      <c r="G214" s="2"/>
      <c r="H214" s="2"/>
      <c r="I214" s="2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4:42" x14ac:dyDescent="0.2">
      <c r="D215" s="2"/>
      <c r="E215" s="2"/>
      <c r="F215" s="2"/>
      <c r="G215" s="2"/>
      <c r="H215" s="2"/>
      <c r="I215" s="2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4:42" x14ac:dyDescent="0.2">
      <c r="D216" s="2"/>
      <c r="E216" s="2"/>
      <c r="F216" s="2"/>
      <c r="G216" s="2"/>
      <c r="H216" s="2"/>
      <c r="I216" s="2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4:42" x14ac:dyDescent="0.2">
      <c r="D217" s="2"/>
      <c r="E217" s="2"/>
      <c r="F217" s="2"/>
      <c r="G217" s="2"/>
      <c r="H217" s="2"/>
      <c r="I217" s="2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4:42" x14ac:dyDescent="0.2">
      <c r="D218" s="2"/>
      <c r="E218" s="2"/>
      <c r="F218" s="2"/>
      <c r="G218" s="2"/>
      <c r="H218" s="2"/>
      <c r="I218" s="2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4:42" x14ac:dyDescent="0.2">
      <c r="D219" s="2"/>
      <c r="E219" s="2"/>
      <c r="F219" s="2"/>
      <c r="G219" s="2"/>
      <c r="H219" s="2"/>
      <c r="I219" s="2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4:42" x14ac:dyDescent="0.2">
      <c r="D220" s="2"/>
      <c r="E220" s="2"/>
      <c r="F220" s="2"/>
      <c r="G220" s="2"/>
      <c r="H220" s="2"/>
      <c r="I220" s="2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4:42" x14ac:dyDescent="0.2">
      <c r="D221" s="2"/>
      <c r="E221" s="2"/>
      <c r="F221" s="2"/>
      <c r="G221" s="2"/>
      <c r="H221" s="2"/>
      <c r="I221" s="2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4:42" x14ac:dyDescent="0.2">
      <c r="D222" s="2"/>
      <c r="E222" s="2"/>
      <c r="F222" s="2"/>
      <c r="G222" s="2"/>
      <c r="H222" s="2"/>
      <c r="I222" s="2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4:42" x14ac:dyDescent="0.2">
      <c r="D223" s="2"/>
      <c r="E223" s="2"/>
      <c r="F223" s="2"/>
      <c r="G223" s="2"/>
      <c r="H223" s="2"/>
      <c r="I223" s="2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4:42" x14ac:dyDescent="0.2">
      <c r="D224" s="2"/>
      <c r="E224" s="2"/>
      <c r="F224" s="2"/>
      <c r="G224" s="2"/>
      <c r="H224" s="2"/>
      <c r="I224" s="2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4:42" x14ac:dyDescent="0.2">
      <c r="D225" s="2"/>
      <c r="E225" s="2"/>
      <c r="F225" s="2"/>
      <c r="G225" s="2"/>
      <c r="H225" s="2"/>
      <c r="I225" s="2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4:42" x14ac:dyDescent="0.2">
      <c r="D226" s="2"/>
      <c r="E226" s="2"/>
      <c r="F226" s="2"/>
      <c r="G226" s="2"/>
      <c r="H226" s="2"/>
      <c r="I226" s="2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4:42" x14ac:dyDescent="0.2">
      <c r="D227" s="2"/>
      <c r="E227" s="2"/>
      <c r="F227" s="2"/>
      <c r="G227" s="2"/>
      <c r="H227" s="2"/>
      <c r="I227" s="2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4:42" x14ac:dyDescent="0.2">
      <c r="D228" s="2"/>
      <c r="E228" s="2"/>
      <c r="F228" s="2"/>
      <c r="G228" s="2"/>
      <c r="H228" s="2"/>
      <c r="I228" s="2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4:42" x14ac:dyDescent="0.2">
      <c r="D229" s="2"/>
      <c r="E229" s="2"/>
      <c r="F229" s="2"/>
      <c r="G229" s="2"/>
      <c r="H229" s="2"/>
      <c r="I229" s="2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4:42" x14ac:dyDescent="0.2">
      <c r="D230" s="2"/>
      <c r="E230" s="2"/>
      <c r="F230" s="2"/>
      <c r="G230" s="2"/>
      <c r="H230" s="2"/>
      <c r="I230" s="2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4:42" x14ac:dyDescent="0.2">
      <c r="D231" s="2"/>
      <c r="E231" s="2"/>
      <c r="F231" s="2"/>
      <c r="G231" s="2"/>
      <c r="H231" s="2"/>
      <c r="I231" s="2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4:42" x14ac:dyDescent="0.2">
      <c r="D232" s="2"/>
      <c r="E232" s="2"/>
      <c r="F232" s="2"/>
      <c r="G232" s="2"/>
      <c r="H232" s="2"/>
      <c r="I232" s="2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4:42" x14ac:dyDescent="0.2">
      <c r="D233" s="2"/>
      <c r="E233" s="2"/>
      <c r="F233" s="2"/>
      <c r="G233" s="2"/>
      <c r="H233" s="2"/>
      <c r="I233" s="2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4:42" x14ac:dyDescent="0.2">
      <c r="D234" s="2"/>
      <c r="E234" s="2"/>
      <c r="F234" s="2"/>
      <c r="G234" s="2"/>
      <c r="H234" s="2"/>
      <c r="I234" s="2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4:42" x14ac:dyDescent="0.2">
      <c r="D235" s="2"/>
      <c r="E235" s="2"/>
      <c r="F235" s="2"/>
      <c r="G235" s="2"/>
      <c r="H235" s="2"/>
      <c r="I235" s="2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4:42" x14ac:dyDescent="0.2">
      <c r="D236" s="2"/>
      <c r="E236" s="2"/>
      <c r="F236" s="2"/>
      <c r="G236" s="2"/>
      <c r="H236" s="2"/>
      <c r="I236" s="2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4:42" x14ac:dyDescent="0.2">
      <c r="D237" s="2"/>
      <c r="E237" s="2"/>
      <c r="F237" s="2"/>
      <c r="G237" s="2"/>
      <c r="H237" s="2"/>
      <c r="I237" s="2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4:42" x14ac:dyDescent="0.2">
      <c r="D238" s="2"/>
      <c r="E238" s="2"/>
      <c r="F238" s="2"/>
      <c r="G238" s="2"/>
      <c r="H238" s="2"/>
      <c r="I238" s="2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4:42" x14ac:dyDescent="0.2">
      <c r="D239" s="2"/>
      <c r="E239" s="2"/>
      <c r="F239" s="2"/>
      <c r="G239" s="2"/>
      <c r="H239" s="2"/>
      <c r="I239" s="2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4:42" x14ac:dyDescent="0.2">
      <c r="D240" s="2"/>
      <c r="E240" s="2"/>
      <c r="F240" s="2"/>
      <c r="G240" s="2"/>
      <c r="H240" s="2"/>
      <c r="I240" s="2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spans="4:42" x14ac:dyDescent="0.2">
      <c r="D241" s="2"/>
      <c r="E241" s="2"/>
      <c r="F241" s="2"/>
      <c r="G241" s="2"/>
      <c r="H241" s="2"/>
      <c r="I241" s="2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4:42" x14ac:dyDescent="0.2">
      <c r="D242" s="2"/>
      <c r="E242" s="2"/>
      <c r="F242" s="2"/>
      <c r="G242" s="2"/>
      <c r="H242" s="2"/>
      <c r="I242" s="2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spans="4:42" x14ac:dyDescent="0.2">
      <c r="D243" s="2"/>
      <c r="E243" s="2"/>
      <c r="F243" s="2"/>
      <c r="G243" s="2"/>
      <c r="H243" s="2"/>
      <c r="I243" s="2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spans="4:42" x14ac:dyDescent="0.2">
      <c r="D244" s="2"/>
      <c r="E244" s="2"/>
      <c r="F244" s="2"/>
      <c r="G244" s="2"/>
      <c r="H244" s="2"/>
      <c r="I244" s="2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spans="4:42" x14ac:dyDescent="0.2">
      <c r="D245" s="2"/>
      <c r="E245" s="2"/>
      <c r="F245" s="2"/>
      <c r="G245" s="2"/>
      <c r="H245" s="2"/>
      <c r="I245" s="2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spans="4:42" x14ac:dyDescent="0.2">
      <c r="D246" s="2"/>
      <c r="E246" s="2"/>
      <c r="F246" s="2"/>
      <c r="G246" s="2"/>
      <c r="H246" s="2"/>
      <c r="I246" s="2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</row>
    <row r="247" spans="4:42" x14ac:dyDescent="0.2">
      <c r="D247" s="2"/>
      <c r="E247" s="2"/>
      <c r="F247" s="2"/>
      <c r="G247" s="2"/>
      <c r="H247" s="2"/>
      <c r="I247" s="2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</row>
    <row r="248" spans="4:42" x14ac:dyDescent="0.2">
      <c r="D248" s="2"/>
      <c r="E248" s="2"/>
      <c r="F248" s="2"/>
      <c r="G248" s="2"/>
      <c r="H248" s="2"/>
      <c r="I248" s="2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</row>
    <row r="249" spans="4:42" x14ac:dyDescent="0.2">
      <c r="D249" s="2"/>
      <c r="E249" s="2"/>
      <c r="F249" s="2"/>
      <c r="G249" s="2"/>
      <c r="H249" s="2"/>
      <c r="I249" s="2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spans="4:42" x14ac:dyDescent="0.2">
      <c r="D250" s="2"/>
      <c r="E250" s="2"/>
      <c r="F250" s="2"/>
      <c r="G250" s="2"/>
      <c r="H250" s="2"/>
      <c r="I250" s="2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4:42" x14ac:dyDescent="0.2">
      <c r="D251" s="2"/>
      <c r="E251" s="2"/>
      <c r="F251" s="2"/>
      <c r="G251" s="2"/>
      <c r="H251" s="2"/>
      <c r="I251" s="2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spans="4:42" x14ac:dyDescent="0.2">
      <c r="D252" s="2"/>
      <c r="E252" s="2"/>
      <c r="F252" s="2"/>
      <c r="G252" s="2"/>
      <c r="H252" s="2"/>
      <c r="I252" s="2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4:42" x14ac:dyDescent="0.2">
      <c r="D253" s="2"/>
      <c r="E253" s="2"/>
      <c r="F253" s="2"/>
      <c r="G253" s="2"/>
      <c r="H253" s="2"/>
      <c r="I253" s="2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</row>
    <row r="254" spans="4:42" x14ac:dyDescent="0.2">
      <c r="D254" s="2"/>
      <c r="E254" s="2"/>
      <c r="F254" s="2"/>
      <c r="G254" s="2"/>
      <c r="H254" s="2"/>
      <c r="I254" s="2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</row>
    <row r="255" spans="4:42" x14ac:dyDescent="0.2">
      <c r="D255" s="2"/>
      <c r="E255" s="2"/>
      <c r="F255" s="2"/>
      <c r="G255" s="2"/>
      <c r="H255" s="2"/>
      <c r="I255" s="2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</row>
    <row r="256" spans="4:42" x14ac:dyDescent="0.2">
      <c r="D256" s="2"/>
      <c r="E256" s="2"/>
      <c r="F256" s="2"/>
      <c r="G256" s="2"/>
      <c r="H256" s="2"/>
      <c r="I256" s="2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</row>
    <row r="257" spans="4:42" x14ac:dyDescent="0.2">
      <c r="D257" s="2"/>
      <c r="E257" s="2"/>
      <c r="F257" s="2"/>
      <c r="G257" s="2"/>
      <c r="H257" s="2"/>
      <c r="I257" s="2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4:42" x14ac:dyDescent="0.2">
      <c r="D258" s="2"/>
      <c r="E258" s="2"/>
      <c r="F258" s="2"/>
      <c r="G258" s="2"/>
      <c r="H258" s="2"/>
      <c r="I258" s="2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4:42" x14ac:dyDescent="0.2">
      <c r="D259" s="2"/>
      <c r="E259" s="2"/>
      <c r="F259" s="2"/>
      <c r="G259" s="2"/>
      <c r="H259" s="2"/>
      <c r="I259" s="2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4:42" x14ac:dyDescent="0.2">
      <c r="D260" s="2"/>
      <c r="E260" s="2"/>
      <c r="F260" s="2"/>
      <c r="G260" s="2"/>
      <c r="H260" s="2"/>
      <c r="I260" s="2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</row>
    <row r="261" spans="4:42" x14ac:dyDescent="0.2">
      <c r="D261" s="2"/>
      <c r="E261" s="2"/>
      <c r="F261" s="2"/>
      <c r="G261" s="2"/>
      <c r="H261" s="2"/>
      <c r="I261" s="2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</row>
    <row r="262" spans="4:42" x14ac:dyDescent="0.2">
      <c r="D262" s="2"/>
      <c r="E262" s="2"/>
      <c r="F262" s="2"/>
      <c r="G262" s="2"/>
      <c r="H262" s="2"/>
      <c r="I262" s="2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</row>
    <row r="263" spans="4:42" x14ac:dyDescent="0.2">
      <c r="D263" s="2"/>
      <c r="E263" s="2"/>
      <c r="F263" s="2"/>
      <c r="G263" s="2"/>
      <c r="H263" s="2"/>
      <c r="I263" s="2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4:42" x14ac:dyDescent="0.2">
      <c r="D264" s="2"/>
      <c r="E264" s="2"/>
      <c r="F264" s="2"/>
      <c r="G264" s="2"/>
      <c r="H264" s="2"/>
      <c r="I264" s="2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</row>
    <row r="265" spans="4:42" x14ac:dyDescent="0.2">
      <c r="D265" s="2"/>
      <c r="E265" s="2"/>
      <c r="F265" s="2"/>
      <c r="G265" s="2"/>
      <c r="H265" s="2"/>
      <c r="I265" s="2"/>
    </row>
    <row r="266" spans="4:42" x14ac:dyDescent="0.2">
      <c r="D266" s="2"/>
      <c r="E266" s="2"/>
      <c r="F266" s="2"/>
      <c r="G266" s="2"/>
      <c r="H266" s="2"/>
      <c r="I266" s="2"/>
    </row>
  </sheetData>
  <mergeCells count="71">
    <mergeCell ref="P9:W9"/>
    <mergeCell ref="B15:B25"/>
    <mergeCell ref="F15:I17"/>
    <mergeCell ref="T22:T24"/>
    <mergeCell ref="U22:U24"/>
    <mergeCell ref="V22:V24"/>
    <mergeCell ref="W22:W24"/>
    <mergeCell ref="A10:W10"/>
    <mergeCell ref="A11:W11"/>
    <mergeCell ref="A12:W12"/>
    <mergeCell ref="A15:A25"/>
    <mergeCell ref="C15:E17"/>
    <mergeCell ref="J15:W20"/>
    <mergeCell ref="L21:M21"/>
    <mergeCell ref="N21:O21"/>
    <mergeCell ref="P21:Q21"/>
    <mergeCell ref="P116:Q116"/>
    <mergeCell ref="P117:Q117"/>
    <mergeCell ref="R116:S116"/>
    <mergeCell ref="R117:S117"/>
    <mergeCell ref="J116:K116"/>
    <mergeCell ref="J117:K117"/>
    <mergeCell ref="L116:M116"/>
    <mergeCell ref="L117:M117"/>
    <mergeCell ref="N116:O116"/>
    <mergeCell ref="N117:O117"/>
    <mergeCell ref="Y21:Y25"/>
    <mergeCell ref="P22:P25"/>
    <mergeCell ref="Q22:Q25"/>
    <mergeCell ref="R21:S21"/>
    <mergeCell ref="T21:U21"/>
    <mergeCell ref="V21:W21"/>
    <mergeCell ref="R22:R25"/>
    <mergeCell ref="S22:S25"/>
    <mergeCell ref="X110:Y110"/>
    <mergeCell ref="X15:Y20"/>
    <mergeCell ref="C18:C25"/>
    <mergeCell ref="D18:D25"/>
    <mergeCell ref="E18:E25"/>
    <mergeCell ref="G18:G25"/>
    <mergeCell ref="H18:H25"/>
    <mergeCell ref="I18:I25"/>
    <mergeCell ref="J21:K21"/>
    <mergeCell ref="J22:J25"/>
    <mergeCell ref="K22:K25"/>
    <mergeCell ref="L22:L25"/>
    <mergeCell ref="M22:M25"/>
    <mergeCell ref="N22:N25"/>
    <mergeCell ref="O22:O25"/>
    <mergeCell ref="X21:X25"/>
    <mergeCell ref="L115:M115"/>
    <mergeCell ref="N115:O115"/>
    <mergeCell ref="P115:Q115"/>
    <mergeCell ref="R115:S115"/>
    <mergeCell ref="X113:Y113"/>
    <mergeCell ref="B119:W119"/>
    <mergeCell ref="AE111:AG111"/>
    <mergeCell ref="G115:I115"/>
    <mergeCell ref="G116:I116"/>
    <mergeCell ref="G117:I117"/>
    <mergeCell ref="E118:I118"/>
    <mergeCell ref="J115:K115"/>
    <mergeCell ref="E111:E117"/>
    <mergeCell ref="G111:I111"/>
    <mergeCell ref="X111:Y111"/>
    <mergeCell ref="G112:I112"/>
    <mergeCell ref="X112:Y112"/>
    <mergeCell ref="G113:I113"/>
    <mergeCell ref="J113:W113"/>
    <mergeCell ref="G114:I114"/>
    <mergeCell ref="J114:W11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0"/>
  <sheetViews>
    <sheetView view="pageBreakPreview" zoomScale="80" zoomScaleNormal="87" zoomScaleSheetLayoutView="80" workbookViewId="0">
      <selection activeCell="N13" sqref="N13"/>
    </sheetView>
  </sheetViews>
  <sheetFormatPr defaultColWidth="9.140625" defaultRowHeight="12.75" x14ac:dyDescent="0.2"/>
  <cols>
    <col min="1" max="1" width="12.5703125" style="38" customWidth="1"/>
    <col min="2" max="2" width="51.42578125" style="38" customWidth="1"/>
    <col min="3" max="3" width="8" style="1" customWidth="1"/>
    <col min="4" max="4" width="8" style="5" customWidth="1"/>
    <col min="5" max="5" width="8" style="1" customWidth="1"/>
    <col min="6" max="6" width="0.7109375" style="1" hidden="1" customWidth="1"/>
    <col min="7" max="7" width="6.42578125" style="1" customWidth="1"/>
    <col min="8" max="8" width="7.85546875" style="1" customWidth="1"/>
    <col min="9" max="9" width="8.5703125" style="1" customWidth="1"/>
    <col min="10" max="23" width="6.28515625" style="1" customWidth="1"/>
    <col min="24" max="24" width="7.85546875" style="1" customWidth="1"/>
    <col min="25" max="25" width="8.140625" style="1" customWidth="1"/>
    <col min="26" max="29" width="9.140625" style="1"/>
    <col min="30" max="30" width="14" style="1" customWidth="1"/>
    <col min="31" max="16384" width="9.140625" style="1"/>
  </cols>
  <sheetData>
    <row r="1" spans="1:26" ht="14.25" customHeight="1" x14ac:dyDescent="0.2">
      <c r="A1" s="89"/>
      <c r="B1" s="89"/>
      <c r="C1" s="42"/>
      <c r="D1" s="43"/>
      <c r="E1" s="43"/>
      <c r="F1" s="43"/>
      <c r="G1" s="43"/>
      <c r="H1" s="43"/>
      <c r="I1" s="43"/>
      <c r="J1" s="42"/>
      <c r="K1" s="42"/>
      <c r="L1" s="42"/>
      <c r="M1" s="42"/>
      <c r="N1" s="42"/>
      <c r="O1" s="42"/>
      <c r="P1" s="42"/>
      <c r="Q1" s="44"/>
      <c r="R1" s="44"/>
      <c r="S1" s="44"/>
      <c r="T1" s="44"/>
      <c r="U1" s="44"/>
      <c r="V1" s="44"/>
      <c r="W1" s="44"/>
      <c r="X1" s="45"/>
      <c r="Y1" s="45"/>
      <c r="Z1" s="45"/>
    </row>
    <row r="2" spans="1:26" ht="14.25" customHeight="1" x14ac:dyDescent="0.2">
      <c r="A2" s="90"/>
      <c r="B2" s="90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24"/>
      <c r="R2" s="224"/>
      <c r="S2" s="224"/>
      <c r="T2" s="224"/>
      <c r="U2" s="224"/>
      <c r="V2" s="224"/>
      <c r="W2" s="224"/>
      <c r="X2" s="45"/>
      <c r="Y2" s="45"/>
      <c r="Z2" s="45"/>
    </row>
    <row r="3" spans="1:26" ht="14.25" customHeight="1" x14ac:dyDescent="0.2">
      <c r="A3" s="90"/>
      <c r="B3" s="90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24"/>
      <c r="R3" s="224"/>
      <c r="S3" s="224"/>
      <c r="T3" s="224"/>
      <c r="U3" s="224"/>
      <c r="V3" s="224"/>
      <c r="W3" s="224"/>
      <c r="X3" s="45"/>
      <c r="Y3" s="45"/>
      <c r="Z3" s="45"/>
    </row>
    <row r="4" spans="1:26" ht="14.25" customHeight="1" x14ac:dyDescent="0.2">
      <c r="A4" s="90"/>
      <c r="B4" s="90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24"/>
      <c r="R4" s="224"/>
      <c r="S4" s="224"/>
      <c r="T4" s="224"/>
      <c r="U4" s="224"/>
      <c r="V4" s="224"/>
      <c r="W4" s="224"/>
      <c r="X4" s="45"/>
      <c r="Y4" s="45"/>
      <c r="Z4" s="45"/>
    </row>
    <row r="5" spans="1:26" ht="14.25" customHeight="1" x14ac:dyDescent="0.25">
      <c r="A5" s="90"/>
      <c r="B5" s="90"/>
      <c r="C5" s="43"/>
      <c r="D5" s="43"/>
      <c r="E5" s="43"/>
      <c r="F5" s="43"/>
      <c r="G5" s="43"/>
      <c r="H5" s="43"/>
      <c r="I5" s="43"/>
      <c r="J5" s="47"/>
      <c r="K5" s="47"/>
      <c r="L5" s="47"/>
      <c r="M5" s="48"/>
      <c r="N5" s="36"/>
      <c r="O5" s="36"/>
      <c r="P5" s="41"/>
      <c r="Q5" s="36"/>
      <c r="R5" s="36"/>
      <c r="S5" s="36"/>
      <c r="T5" s="36"/>
      <c r="U5" s="36"/>
      <c r="V5" s="36"/>
      <c r="W5" s="37" t="s">
        <v>180</v>
      </c>
      <c r="X5" s="45"/>
      <c r="Y5" s="45"/>
      <c r="Z5" s="45"/>
    </row>
    <row r="6" spans="1:26" ht="14.25" customHeight="1" x14ac:dyDescent="0.25">
      <c r="A6" s="90"/>
      <c r="B6" s="90"/>
      <c r="C6" s="43"/>
      <c r="D6" s="43"/>
      <c r="E6" s="43"/>
      <c r="F6" s="43"/>
      <c r="G6" s="43"/>
      <c r="H6" s="43"/>
      <c r="I6" s="43"/>
      <c r="J6" s="47"/>
      <c r="K6" s="47"/>
      <c r="L6" s="47"/>
      <c r="M6" s="48"/>
      <c r="N6" s="36"/>
      <c r="O6" s="36"/>
      <c r="P6" s="41"/>
      <c r="Q6" s="36"/>
      <c r="R6" s="36"/>
      <c r="S6" s="36"/>
      <c r="T6" s="36"/>
      <c r="U6" s="36"/>
      <c r="V6" s="36"/>
      <c r="W6" s="37" t="s">
        <v>107</v>
      </c>
      <c r="X6" s="45"/>
      <c r="Y6" s="45"/>
      <c r="Z6" s="45"/>
    </row>
    <row r="7" spans="1:26" ht="14.25" customHeight="1" x14ac:dyDescent="0.25">
      <c r="A7" s="90"/>
      <c r="B7" s="90"/>
      <c r="C7" s="43"/>
      <c r="D7" s="43"/>
      <c r="E7" s="43"/>
      <c r="F7" s="43"/>
      <c r="G7" s="43"/>
      <c r="H7" s="43"/>
      <c r="I7" s="43"/>
      <c r="J7" s="47"/>
      <c r="K7" s="47"/>
      <c r="L7" s="47"/>
      <c r="M7" s="48"/>
      <c r="N7" s="36"/>
      <c r="O7" s="36"/>
      <c r="P7" s="41"/>
      <c r="Q7" s="36"/>
      <c r="R7" s="36"/>
      <c r="S7" s="36"/>
      <c r="T7" s="36"/>
      <c r="U7" s="36"/>
      <c r="V7" s="36"/>
      <c r="W7" s="37" t="s">
        <v>108</v>
      </c>
      <c r="X7" s="45"/>
      <c r="Y7" s="45"/>
      <c r="Z7" s="45"/>
    </row>
    <row r="8" spans="1:26" ht="14.25" customHeight="1" x14ac:dyDescent="0.25">
      <c r="A8" s="90"/>
      <c r="B8" s="90"/>
      <c r="C8" s="43"/>
      <c r="D8" s="43"/>
      <c r="E8" s="43"/>
      <c r="F8" s="43"/>
      <c r="G8" s="43"/>
      <c r="H8" s="43"/>
      <c r="I8" s="43"/>
      <c r="J8" s="47"/>
      <c r="K8" s="47"/>
      <c r="L8" s="47"/>
      <c r="M8" s="48"/>
      <c r="N8" s="36"/>
      <c r="O8" s="36"/>
      <c r="P8" s="41"/>
      <c r="Q8" s="36"/>
      <c r="R8" s="36"/>
      <c r="S8" s="36"/>
      <c r="T8" s="36"/>
      <c r="U8" s="36"/>
      <c r="V8" s="36"/>
      <c r="W8" s="37" t="s">
        <v>181</v>
      </c>
      <c r="X8" s="45"/>
      <c r="Y8" s="45"/>
      <c r="Z8" s="45"/>
    </row>
    <row r="9" spans="1:26" ht="14.25" customHeight="1" x14ac:dyDescent="0.25">
      <c r="A9" s="90"/>
      <c r="B9" s="90"/>
      <c r="C9" s="43"/>
      <c r="D9" s="43"/>
      <c r="E9" s="43"/>
      <c r="F9" s="43"/>
      <c r="G9" s="43"/>
      <c r="H9" s="43"/>
      <c r="I9" s="43"/>
      <c r="J9" s="47"/>
      <c r="K9" s="47"/>
      <c r="L9" s="47"/>
      <c r="M9" s="48"/>
      <c r="N9" s="36"/>
      <c r="O9" s="36"/>
      <c r="P9" s="367" t="s">
        <v>171</v>
      </c>
      <c r="Q9" s="367"/>
      <c r="R9" s="367"/>
      <c r="S9" s="367"/>
      <c r="T9" s="367"/>
      <c r="U9" s="367"/>
      <c r="V9" s="367"/>
      <c r="W9" s="367"/>
      <c r="X9" s="45"/>
      <c r="Y9" s="45"/>
      <c r="Z9" s="45"/>
    </row>
    <row r="10" spans="1:26" ht="14.25" customHeight="1" x14ac:dyDescent="0.2">
      <c r="A10" s="383" t="s">
        <v>283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45"/>
      <c r="Y10" s="45"/>
      <c r="Z10" s="45"/>
    </row>
    <row r="11" spans="1:26" ht="14.25" customHeight="1" x14ac:dyDescent="0.2">
      <c r="A11" s="383" t="s">
        <v>105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45"/>
      <c r="Y11" s="45"/>
      <c r="Z11" s="45"/>
    </row>
    <row r="12" spans="1:26" ht="14.25" customHeight="1" x14ac:dyDescent="0.2">
      <c r="A12" s="383" t="s">
        <v>88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45"/>
      <c r="Y12" s="45"/>
      <c r="Z12" s="45"/>
    </row>
    <row r="13" spans="1:26" ht="14.25" customHeight="1" x14ac:dyDescent="0.25">
      <c r="A13" s="93"/>
      <c r="B13" s="91"/>
      <c r="C13" s="47"/>
      <c r="D13" s="47"/>
      <c r="E13" s="49"/>
      <c r="F13" s="49"/>
      <c r="G13" s="49"/>
      <c r="H13" s="49"/>
      <c r="I13" s="47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49"/>
      <c r="U13" s="51"/>
      <c r="V13" s="49"/>
      <c r="W13" s="49"/>
      <c r="X13" s="45"/>
      <c r="Y13" s="45"/>
      <c r="Z13" s="45"/>
    </row>
    <row r="14" spans="1:26" ht="14.25" customHeight="1" thickBot="1" x14ac:dyDescent="0.25">
      <c r="A14" s="132"/>
      <c r="B14" s="133"/>
      <c r="C14" s="52"/>
      <c r="D14" s="52"/>
      <c r="E14" s="73"/>
      <c r="F14" s="73"/>
      <c r="G14" s="73"/>
      <c r="H14" s="73"/>
      <c r="I14" s="52"/>
      <c r="J14" s="52"/>
      <c r="K14" s="52"/>
      <c r="L14" s="52"/>
      <c r="M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5"/>
      <c r="Y14" s="45"/>
      <c r="Z14" s="45"/>
    </row>
    <row r="15" spans="1:26" s="152" customFormat="1" ht="14.25" customHeight="1" x14ac:dyDescent="0.2">
      <c r="A15" s="449" t="s">
        <v>89</v>
      </c>
      <c r="B15" s="452" t="s">
        <v>259</v>
      </c>
      <c r="C15" s="415" t="s">
        <v>184</v>
      </c>
      <c r="D15" s="416"/>
      <c r="E15" s="417"/>
      <c r="F15" s="430" t="s">
        <v>257</v>
      </c>
      <c r="G15" s="438"/>
      <c r="H15" s="438"/>
      <c r="I15" s="439"/>
      <c r="J15" s="430" t="s">
        <v>187</v>
      </c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9"/>
      <c r="X15" s="430" t="s">
        <v>194</v>
      </c>
      <c r="Y15" s="417"/>
    </row>
    <row r="16" spans="1:26" s="152" customFormat="1" ht="14.25" customHeight="1" x14ac:dyDescent="0.2">
      <c r="A16" s="450"/>
      <c r="B16" s="453"/>
      <c r="C16" s="418"/>
      <c r="D16" s="419"/>
      <c r="E16" s="420"/>
      <c r="F16" s="440"/>
      <c r="G16" s="441"/>
      <c r="H16" s="441"/>
      <c r="I16" s="442"/>
      <c r="J16" s="440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2"/>
      <c r="X16" s="418"/>
      <c r="Y16" s="420"/>
    </row>
    <row r="17" spans="1:71" s="152" customFormat="1" ht="14.25" customHeight="1" thickBot="1" x14ac:dyDescent="0.25">
      <c r="A17" s="450"/>
      <c r="B17" s="453"/>
      <c r="C17" s="421"/>
      <c r="D17" s="422"/>
      <c r="E17" s="423"/>
      <c r="F17" s="443"/>
      <c r="G17" s="444"/>
      <c r="H17" s="444"/>
      <c r="I17" s="445"/>
      <c r="J17" s="440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2"/>
      <c r="X17" s="418"/>
      <c r="Y17" s="420"/>
    </row>
    <row r="18" spans="1:71" s="152" customFormat="1" ht="14.25" customHeight="1" x14ac:dyDescent="0.2">
      <c r="A18" s="450"/>
      <c r="B18" s="453"/>
      <c r="C18" s="424" t="s">
        <v>183</v>
      </c>
      <c r="D18" s="458" t="s">
        <v>185</v>
      </c>
      <c r="E18" s="455" t="s">
        <v>186</v>
      </c>
      <c r="F18" s="153"/>
      <c r="G18" s="424" t="s">
        <v>90</v>
      </c>
      <c r="H18" s="424" t="s">
        <v>91</v>
      </c>
      <c r="I18" s="424" t="s">
        <v>92</v>
      </c>
      <c r="J18" s="440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2"/>
      <c r="X18" s="418"/>
      <c r="Y18" s="420"/>
    </row>
    <row r="19" spans="1:71" s="152" customFormat="1" ht="14.25" customHeight="1" x14ac:dyDescent="0.2">
      <c r="A19" s="450"/>
      <c r="B19" s="453"/>
      <c r="C19" s="425"/>
      <c r="D19" s="459"/>
      <c r="E19" s="456"/>
      <c r="F19" s="154"/>
      <c r="G19" s="425"/>
      <c r="H19" s="425"/>
      <c r="I19" s="425"/>
      <c r="J19" s="440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2"/>
      <c r="X19" s="418"/>
      <c r="Y19" s="420"/>
    </row>
    <row r="20" spans="1:71" s="152" customFormat="1" ht="14.25" customHeight="1" thickBot="1" x14ac:dyDescent="0.25">
      <c r="A20" s="450"/>
      <c r="B20" s="453"/>
      <c r="C20" s="425"/>
      <c r="D20" s="459"/>
      <c r="E20" s="456"/>
      <c r="F20" s="154"/>
      <c r="G20" s="425"/>
      <c r="H20" s="425"/>
      <c r="I20" s="425"/>
      <c r="J20" s="443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5"/>
      <c r="X20" s="421"/>
      <c r="Y20" s="423"/>
    </row>
    <row r="21" spans="1:71" s="152" customFormat="1" ht="14.25" customHeight="1" thickBot="1" x14ac:dyDescent="0.25">
      <c r="A21" s="450"/>
      <c r="B21" s="453"/>
      <c r="C21" s="425"/>
      <c r="D21" s="459"/>
      <c r="E21" s="456"/>
      <c r="F21" s="154"/>
      <c r="G21" s="425"/>
      <c r="H21" s="425"/>
      <c r="I21" s="425"/>
      <c r="J21" s="413" t="s">
        <v>0</v>
      </c>
      <c r="K21" s="414"/>
      <c r="L21" s="413" t="s">
        <v>1</v>
      </c>
      <c r="M21" s="414"/>
      <c r="N21" s="413" t="s">
        <v>2</v>
      </c>
      <c r="O21" s="414"/>
      <c r="P21" s="413" t="s">
        <v>3</v>
      </c>
      <c r="Q21" s="414"/>
      <c r="R21" s="436" t="s">
        <v>4</v>
      </c>
      <c r="S21" s="437"/>
      <c r="T21" s="436" t="s">
        <v>191</v>
      </c>
      <c r="U21" s="437"/>
      <c r="V21" s="413" t="s">
        <v>192</v>
      </c>
      <c r="W21" s="435"/>
      <c r="X21" s="426" t="s">
        <v>195</v>
      </c>
      <c r="Y21" s="426" t="s">
        <v>196</v>
      </c>
    </row>
    <row r="22" spans="1:71" s="152" customFormat="1" ht="14.25" customHeight="1" thickBot="1" x14ac:dyDescent="0.25">
      <c r="A22" s="450"/>
      <c r="B22" s="453"/>
      <c r="C22" s="425"/>
      <c r="D22" s="459"/>
      <c r="E22" s="456"/>
      <c r="F22" s="154"/>
      <c r="G22" s="425"/>
      <c r="H22" s="425"/>
      <c r="I22" s="425"/>
      <c r="J22" s="427">
        <v>16</v>
      </c>
      <c r="K22" s="403">
        <v>20</v>
      </c>
      <c r="L22" s="403">
        <v>16</v>
      </c>
      <c r="M22" s="403">
        <v>20</v>
      </c>
      <c r="N22" s="403">
        <v>16</v>
      </c>
      <c r="O22" s="403">
        <v>20</v>
      </c>
      <c r="P22" s="427">
        <v>16</v>
      </c>
      <c r="Q22" s="446">
        <v>20</v>
      </c>
      <c r="R22" s="432">
        <v>16</v>
      </c>
      <c r="S22" s="432">
        <v>20</v>
      </c>
      <c r="T22" s="449" t="s">
        <v>188</v>
      </c>
      <c r="U22" s="449" t="s">
        <v>189</v>
      </c>
      <c r="V22" s="449" t="s">
        <v>190</v>
      </c>
      <c r="W22" s="449" t="s">
        <v>193</v>
      </c>
      <c r="X22" s="431"/>
      <c r="Y22" s="431"/>
    </row>
    <row r="23" spans="1:71" s="152" customFormat="1" ht="14.25" customHeight="1" thickBot="1" x14ac:dyDescent="0.25">
      <c r="A23" s="450"/>
      <c r="B23" s="453"/>
      <c r="C23" s="425"/>
      <c r="D23" s="459"/>
      <c r="E23" s="456"/>
      <c r="F23" s="154"/>
      <c r="G23" s="425"/>
      <c r="H23" s="425"/>
      <c r="I23" s="425"/>
      <c r="J23" s="428"/>
      <c r="K23" s="404"/>
      <c r="L23" s="404"/>
      <c r="M23" s="404"/>
      <c r="N23" s="404"/>
      <c r="O23" s="404"/>
      <c r="P23" s="428"/>
      <c r="Q23" s="447"/>
      <c r="R23" s="433"/>
      <c r="S23" s="433"/>
      <c r="T23" s="450"/>
      <c r="U23" s="450"/>
      <c r="V23" s="450"/>
      <c r="W23" s="450"/>
      <c r="X23" s="431"/>
      <c r="Y23" s="431"/>
    </row>
    <row r="24" spans="1:71" s="152" customFormat="1" ht="14.25" customHeight="1" thickBot="1" x14ac:dyDescent="0.25">
      <c r="A24" s="450"/>
      <c r="B24" s="453"/>
      <c r="C24" s="425"/>
      <c r="D24" s="459"/>
      <c r="E24" s="456"/>
      <c r="F24" s="154"/>
      <c r="G24" s="425"/>
      <c r="H24" s="425"/>
      <c r="I24" s="425"/>
      <c r="J24" s="428"/>
      <c r="K24" s="404"/>
      <c r="L24" s="404"/>
      <c r="M24" s="404"/>
      <c r="N24" s="404"/>
      <c r="O24" s="404"/>
      <c r="P24" s="428"/>
      <c r="Q24" s="447"/>
      <c r="R24" s="433"/>
      <c r="S24" s="433"/>
      <c r="T24" s="450"/>
      <c r="U24" s="450"/>
      <c r="V24" s="450"/>
      <c r="W24" s="450"/>
      <c r="X24" s="431"/>
      <c r="Y24" s="431"/>
    </row>
    <row r="25" spans="1:71" s="152" customFormat="1" ht="14.25" customHeight="1" thickBot="1" x14ac:dyDescent="0.25">
      <c r="A25" s="451"/>
      <c r="B25" s="454"/>
      <c r="C25" s="426"/>
      <c r="D25" s="460"/>
      <c r="E25" s="457"/>
      <c r="F25" s="155"/>
      <c r="G25" s="426"/>
      <c r="H25" s="426"/>
      <c r="I25" s="426"/>
      <c r="J25" s="429"/>
      <c r="K25" s="405"/>
      <c r="L25" s="405"/>
      <c r="M25" s="405"/>
      <c r="N25" s="405"/>
      <c r="O25" s="405"/>
      <c r="P25" s="429"/>
      <c r="Q25" s="448"/>
      <c r="R25" s="434"/>
      <c r="S25" s="434"/>
      <c r="T25" s="156">
        <v>16</v>
      </c>
      <c r="U25" s="156">
        <v>20</v>
      </c>
      <c r="V25" s="156">
        <v>16</v>
      </c>
      <c r="W25" s="157">
        <v>16</v>
      </c>
      <c r="X25" s="431"/>
      <c r="Y25" s="431"/>
    </row>
    <row r="26" spans="1:71" s="159" customFormat="1" ht="14.25" customHeight="1" thickBot="1" x14ac:dyDescent="0.25">
      <c r="A26" s="61">
        <v>1</v>
      </c>
      <c r="B26" s="88">
        <v>2</v>
      </c>
      <c r="C26" s="61">
        <v>3</v>
      </c>
      <c r="D26" s="88">
        <v>4</v>
      </c>
      <c r="E26" s="61">
        <v>5</v>
      </c>
      <c r="F26" s="88">
        <v>6</v>
      </c>
      <c r="G26" s="61">
        <v>7</v>
      </c>
      <c r="H26" s="88">
        <v>8</v>
      </c>
      <c r="I26" s="61">
        <v>9</v>
      </c>
      <c r="J26" s="88">
        <v>10</v>
      </c>
      <c r="K26" s="61">
        <v>11</v>
      </c>
      <c r="L26" s="88">
        <v>12</v>
      </c>
      <c r="M26" s="61">
        <v>13</v>
      </c>
      <c r="N26" s="88">
        <v>14</v>
      </c>
      <c r="O26" s="61">
        <v>15</v>
      </c>
      <c r="P26" s="88">
        <v>16</v>
      </c>
      <c r="Q26" s="61">
        <v>17</v>
      </c>
      <c r="R26" s="88">
        <v>18</v>
      </c>
      <c r="S26" s="61">
        <v>19</v>
      </c>
      <c r="T26" s="88">
        <v>20</v>
      </c>
      <c r="U26" s="61">
        <v>21</v>
      </c>
      <c r="V26" s="88">
        <v>22</v>
      </c>
      <c r="W26" s="61">
        <v>23</v>
      </c>
      <c r="X26" s="88">
        <v>24</v>
      </c>
      <c r="Y26" s="61">
        <v>25</v>
      </c>
      <c r="Z26" s="158"/>
    </row>
    <row r="27" spans="1:71" s="14" customFormat="1" ht="42.75" customHeight="1" thickBot="1" x14ac:dyDescent="0.25">
      <c r="A27" s="173" t="s">
        <v>61</v>
      </c>
      <c r="B27" s="174" t="s">
        <v>149</v>
      </c>
      <c r="C27" s="103">
        <f>C28+C32+C36+C39+C42+C46+C49+C51</f>
        <v>6006</v>
      </c>
      <c r="D27" s="103">
        <f>D28+D32+D36+D39+D42+D46+D49+D51</f>
        <v>1386</v>
      </c>
      <c r="E27" s="103">
        <f>E28+E32+E36+E39+E42+E46+E49+E51</f>
        <v>4620</v>
      </c>
      <c r="F27" s="103">
        <f t="shared" ref="F27:I27" si="0">F28+F32+F36+F39+F42+F46+F49+F51</f>
        <v>4476</v>
      </c>
      <c r="G27" s="103">
        <f t="shared" si="0"/>
        <v>3812</v>
      </c>
      <c r="H27" s="103">
        <f t="shared" si="0"/>
        <v>808</v>
      </c>
      <c r="I27" s="103">
        <f t="shared" si="0"/>
        <v>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59"/>
      <c r="Z27" s="46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1:71" s="14" customFormat="1" ht="23.25" customHeight="1" thickBot="1" x14ac:dyDescent="0.25">
      <c r="A28" s="175" t="s">
        <v>109</v>
      </c>
      <c r="B28" s="175" t="s">
        <v>28</v>
      </c>
      <c r="C28" s="110">
        <f>C29+C30+C31</f>
        <v>2048</v>
      </c>
      <c r="D28" s="110">
        <f>D29+D30+D31</f>
        <v>412</v>
      </c>
      <c r="E28" s="110">
        <f t="shared" ref="E28:I28" si="1">E29+E30+E31</f>
        <v>1636</v>
      </c>
      <c r="F28" s="110">
        <f t="shared" si="1"/>
        <v>1636</v>
      </c>
      <c r="G28" s="110">
        <f t="shared" si="1"/>
        <v>1188</v>
      </c>
      <c r="H28" s="110">
        <f t="shared" si="1"/>
        <v>448</v>
      </c>
      <c r="I28" s="110">
        <f t="shared" si="1"/>
        <v>0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60"/>
      <c r="Z28" s="46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71" s="8" customFormat="1" ht="24.75" customHeight="1" thickBot="1" x14ac:dyDescent="0.25">
      <c r="A29" s="176" t="s">
        <v>110</v>
      </c>
      <c r="B29" s="176" t="s">
        <v>197</v>
      </c>
      <c r="C29" s="97">
        <f>D29+E29</f>
        <v>876</v>
      </c>
      <c r="D29" s="98">
        <v>192</v>
      </c>
      <c r="E29" s="97">
        <f>SUM(J29:S29)</f>
        <v>684</v>
      </c>
      <c r="F29" s="97">
        <f>E29</f>
        <v>684</v>
      </c>
      <c r="G29" s="97">
        <f>E29</f>
        <v>684</v>
      </c>
      <c r="H29" s="278"/>
      <c r="I29" s="278"/>
      <c r="J29" s="100">
        <v>80</v>
      </c>
      <c r="K29" s="100">
        <v>100</v>
      </c>
      <c r="L29" s="100">
        <v>96</v>
      </c>
      <c r="M29" s="100">
        <v>120</v>
      </c>
      <c r="N29" s="100">
        <v>64</v>
      </c>
      <c r="O29" s="100">
        <v>80</v>
      </c>
      <c r="P29" s="100">
        <v>32</v>
      </c>
      <c r="Q29" s="100">
        <v>40</v>
      </c>
      <c r="R29" s="100">
        <v>32</v>
      </c>
      <c r="S29" s="100">
        <v>40</v>
      </c>
      <c r="T29" s="278"/>
      <c r="U29" s="278"/>
      <c r="V29" s="278"/>
      <c r="W29" s="278"/>
      <c r="X29" s="160">
        <v>9</v>
      </c>
      <c r="Y29" s="301" t="s">
        <v>281</v>
      </c>
      <c r="Z29" s="46"/>
    </row>
    <row r="30" spans="1:71" s="8" customFormat="1" ht="21" customHeight="1" thickBot="1" x14ac:dyDescent="0.25">
      <c r="A30" s="176" t="s">
        <v>111</v>
      </c>
      <c r="B30" s="176" t="s">
        <v>198</v>
      </c>
      <c r="C30" s="97">
        <f t="shared" ref="C30:C40" si="2">D30+E30</f>
        <v>614</v>
      </c>
      <c r="D30" s="98">
        <v>110</v>
      </c>
      <c r="E30" s="97">
        <f t="shared" ref="E30:E53" si="3">SUM(J30:S30)</f>
        <v>504</v>
      </c>
      <c r="F30" s="97">
        <f>E30</f>
        <v>504</v>
      </c>
      <c r="G30" s="97">
        <f>E30</f>
        <v>504</v>
      </c>
      <c r="H30" s="278"/>
      <c r="I30" s="278"/>
      <c r="J30" s="100">
        <v>48</v>
      </c>
      <c r="K30" s="100">
        <v>60</v>
      </c>
      <c r="L30" s="100">
        <v>48</v>
      </c>
      <c r="M30" s="100">
        <v>60</v>
      </c>
      <c r="N30" s="100">
        <v>48</v>
      </c>
      <c r="O30" s="100">
        <v>60</v>
      </c>
      <c r="P30" s="100">
        <v>32</v>
      </c>
      <c r="Q30" s="100">
        <v>40</v>
      </c>
      <c r="R30" s="100">
        <v>48</v>
      </c>
      <c r="S30" s="100">
        <v>60</v>
      </c>
      <c r="T30" s="278"/>
      <c r="U30" s="278"/>
      <c r="V30" s="278"/>
      <c r="W30" s="278"/>
      <c r="X30" s="160">
        <v>9</v>
      </c>
      <c r="Y30" s="295"/>
      <c r="Z30" s="46"/>
    </row>
    <row r="31" spans="1:71" s="8" customFormat="1" ht="22.5" customHeight="1" thickBot="1" x14ac:dyDescent="0.25">
      <c r="A31" s="176" t="s">
        <v>112</v>
      </c>
      <c r="B31" s="176" t="s">
        <v>199</v>
      </c>
      <c r="C31" s="97">
        <f t="shared" si="2"/>
        <v>558</v>
      </c>
      <c r="D31" s="98">
        <v>110</v>
      </c>
      <c r="E31" s="97">
        <f t="shared" si="3"/>
        <v>448</v>
      </c>
      <c r="F31" s="97">
        <f>H31</f>
        <v>448</v>
      </c>
      <c r="G31" s="97"/>
      <c r="H31" s="278">
        <f>E31</f>
        <v>448</v>
      </c>
      <c r="I31" s="278"/>
      <c r="J31" s="100">
        <v>48</v>
      </c>
      <c r="K31" s="100">
        <v>40</v>
      </c>
      <c r="L31" s="100">
        <v>32</v>
      </c>
      <c r="M31" s="100">
        <v>40</v>
      </c>
      <c r="N31" s="100">
        <v>48</v>
      </c>
      <c r="O31" s="100">
        <v>60</v>
      </c>
      <c r="P31" s="100">
        <v>48</v>
      </c>
      <c r="Q31" s="100">
        <v>60</v>
      </c>
      <c r="R31" s="100">
        <v>32</v>
      </c>
      <c r="S31" s="100">
        <v>40</v>
      </c>
      <c r="T31" s="278"/>
      <c r="U31" s="278"/>
      <c r="V31" s="278"/>
      <c r="W31" s="278"/>
      <c r="X31" s="160"/>
      <c r="Y31" s="295">
        <v>9</v>
      </c>
      <c r="Z31" s="46"/>
    </row>
    <row r="32" spans="1:71" s="8" customFormat="1" ht="26.25" customHeight="1" thickBot="1" x14ac:dyDescent="0.25">
      <c r="A32" s="175" t="s">
        <v>113</v>
      </c>
      <c r="B32" s="177" t="s">
        <v>200</v>
      </c>
      <c r="C32" s="101">
        <f t="shared" ref="C32" si="4">SUM(C33:C35)</f>
        <v>730</v>
      </c>
      <c r="D32" s="101">
        <f>SUM(D33:D35)</f>
        <v>118</v>
      </c>
      <c r="E32" s="101">
        <f>SUM(E33:E35)</f>
        <v>612</v>
      </c>
      <c r="F32" s="101">
        <f t="shared" ref="F32:I32" si="5">SUM(F33:F35)</f>
        <v>612</v>
      </c>
      <c r="G32" s="101">
        <f t="shared" si="5"/>
        <v>612</v>
      </c>
      <c r="H32" s="101">
        <f t="shared" si="5"/>
        <v>0</v>
      </c>
      <c r="I32" s="101">
        <f t="shared" si="5"/>
        <v>0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61"/>
      <c r="Y32" s="134"/>
      <c r="Z32" s="46"/>
    </row>
    <row r="33" spans="1:71" s="19" customFormat="1" ht="21" customHeight="1" thickBot="1" x14ac:dyDescent="0.25">
      <c r="A33" s="176" t="s">
        <v>114</v>
      </c>
      <c r="B33" s="176" t="s">
        <v>7</v>
      </c>
      <c r="C33" s="97">
        <f t="shared" si="2"/>
        <v>262</v>
      </c>
      <c r="D33" s="98">
        <v>46</v>
      </c>
      <c r="E33" s="97">
        <f t="shared" si="3"/>
        <v>216</v>
      </c>
      <c r="F33" s="98">
        <f>E33</f>
        <v>216</v>
      </c>
      <c r="G33" s="98">
        <f>E33</f>
        <v>216</v>
      </c>
      <c r="H33" s="102"/>
      <c r="I33" s="102"/>
      <c r="J33" s="100">
        <v>32</v>
      </c>
      <c r="K33" s="100">
        <v>40</v>
      </c>
      <c r="L33" s="100">
        <v>32</v>
      </c>
      <c r="M33" s="100">
        <v>40</v>
      </c>
      <c r="N33" s="100">
        <v>32</v>
      </c>
      <c r="O33" s="100">
        <v>40</v>
      </c>
      <c r="P33" s="100"/>
      <c r="Q33" s="100"/>
      <c r="R33" s="100"/>
      <c r="S33" s="100"/>
      <c r="T33" s="102"/>
      <c r="U33" s="102"/>
      <c r="V33" s="102"/>
      <c r="W33" s="102"/>
      <c r="X33" s="162">
        <v>7</v>
      </c>
      <c r="Y33" s="302"/>
      <c r="Z33" s="135"/>
    </row>
    <row r="34" spans="1:71" s="19" customFormat="1" ht="24" customHeight="1" thickBot="1" x14ac:dyDescent="0.25">
      <c r="A34" s="176" t="s">
        <v>115</v>
      </c>
      <c r="B34" s="176" t="s">
        <v>8</v>
      </c>
      <c r="C34" s="97">
        <f t="shared" si="2"/>
        <v>198</v>
      </c>
      <c r="D34" s="98">
        <v>18</v>
      </c>
      <c r="E34" s="97">
        <f t="shared" si="3"/>
        <v>180</v>
      </c>
      <c r="F34" s="98">
        <f>E34</f>
        <v>180</v>
      </c>
      <c r="G34" s="98">
        <f>E34</f>
        <v>180</v>
      </c>
      <c r="H34" s="102"/>
      <c r="I34" s="102"/>
      <c r="J34" s="100">
        <v>16</v>
      </c>
      <c r="K34" s="100">
        <v>20</v>
      </c>
      <c r="L34" s="100">
        <v>16</v>
      </c>
      <c r="M34" s="100">
        <v>20</v>
      </c>
      <c r="N34" s="100">
        <v>16</v>
      </c>
      <c r="O34" s="100">
        <v>20</v>
      </c>
      <c r="P34" s="100">
        <v>16</v>
      </c>
      <c r="Q34" s="100">
        <v>20</v>
      </c>
      <c r="R34" s="100">
        <v>16</v>
      </c>
      <c r="S34" s="100">
        <v>20</v>
      </c>
      <c r="T34" s="102"/>
      <c r="U34" s="102"/>
      <c r="V34" s="102"/>
      <c r="W34" s="102"/>
      <c r="X34" s="162"/>
      <c r="Y34" s="302">
        <v>9</v>
      </c>
      <c r="Z34" s="135"/>
    </row>
    <row r="35" spans="1:71" s="19" customFormat="1" ht="24" customHeight="1" thickBot="1" x14ac:dyDescent="0.25">
      <c r="A35" s="176" t="s">
        <v>116</v>
      </c>
      <c r="B35" s="176" t="s">
        <v>9</v>
      </c>
      <c r="C35" s="97">
        <f t="shared" si="2"/>
        <v>270</v>
      </c>
      <c r="D35" s="98">
        <v>54</v>
      </c>
      <c r="E35" s="97">
        <f t="shared" si="3"/>
        <v>216</v>
      </c>
      <c r="F35" s="98">
        <f>E35</f>
        <v>216</v>
      </c>
      <c r="G35" s="98">
        <f>E35</f>
        <v>216</v>
      </c>
      <c r="H35" s="102"/>
      <c r="I35" s="102"/>
      <c r="J35" s="100">
        <v>16</v>
      </c>
      <c r="K35" s="100">
        <v>20</v>
      </c>
      <c r="L35" s="100">
        <v>16</v>
      </c>
      <c r="M35" s="100">
        <v>20</v>
      </c>
      <c r="N35" s="100">
        <v>32</v>
      </c>
      <c r="O35" s="100">
        <v>40</v>
      </c>
      <c r="P35" s="100">
        <v>16</v>
      </c>
      <c r="Q35" s="100">
        <v>20</v>
      </c>
      <c r="R35" s="100">
        <v>16</v>
      </c>
      <c r="S35" s="100">
        <v>20</v>
      </c>
      <c r="T35" s="102"/>
      <c r="U35" s="102"/>
      <c r="V35" s="102"/>
      <c r="W35" s="102"/>
      <c r="X35" s="162"/>
      <c r="Y35" s="302">
        <v>9</v>
      </c>
      <c r="Z35" s="135"/>
    </row>
    <row r="36" spans="1:71" s="8" customFormat="1" ht="24" customHeight="1" thickBot="1" x14ac:dyDescent="0.25">
      <c r="A36" s="175" t="s">
        <v>201</v>
      </c>
      <c r="B36" s="175" t="s">
        <v>93</v>
      </c>
      <c r="C36" s="101">
        <f t="shared" ref="C36:D36" si="6">C37+C38</f>
        <v>1217</v>
      </c>
      <c r="D36" s="101">
        <f t="shared" si="6"/>
        <v>245</v>
      </c>
      <c r="E36" s="101">
        <f>E37+E38</f>
        <v>972</v>
      </c>
      <c r="F36" s="101">
        <f t="shared" ref="F36:I36" si="7">F37+F38</f>
        <v>864</v>
      </c>
      <c r="G36" s="101">
        <f t="shared" si="7"/>
        <v>972</v>
      </c>
      <c r="H36" s="101">
        <f t="shared" si="7"/>
        <v>0</v>
      </c>
      <c r="I36" s="101">
        <f t="shared" si="7"/>
        <v>0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161"/>
      <c r="Y36" s="134"/>
      <c r="Z36" s="46"/>
    </row>
    <row r="37" spans="1:71" s="8" customFormat="1" ht="24" customHeight="1" thickBot="1" x14ac:dyDescent="0.25">
      <c r="A37" s="178" t="s">
        <v>151</v>
      </c>
      <c r="B37" s="178" t="s">
        <v>117</v>
      </c>
      <c r="C37" s="97">
        <f t="shared" si="2"/>
        <v>1082</v>
      </c>
      <c r="D37" s="98">
        <v>218</v>
      </c>
      <c r="E37" s="97">
        <f t="shared" si="3"/>
        <v>864</v>
      </c>
      <c r="F37" s="97">
        <f>E37</f>
        <v>864</v>
      </c>
      <c r="G37" s="97">
        <f>E37</f>
        <v>864</v>
      </c>
      <c r="H37" s="278"/>
      <c r="I37" s="278"/>
      <c r="J37" s="100">
        <v>80</v>
      </c>
      <c r="K37" s="100">
        <v>100</v>
      </c>
      <c r="L37" s="100">
        <v>80</v>
      </c>
      <c r="M37" s="100">
        <v>100</v>
      </c>
      <c r="N37" s="100">
        <v>80</v>
      </c>
      <c r="O37" s="100">
        <v>100</v>
      </c>
      <c r="P37" s="100">
        <v>80</v>
      </c>
      <c r="Q37" s="100">
        <v>100</v>
      </c>
      <c r="R37" s="100">
        <v>64</v>
      </c>
      <c r="S37" s="100">
        <v>80</v>
      </c>
      <c r="T37" s="278"/>
      <c r="U37" s="278"/>
      <c r="V37" s="278"/>
      <c r="W37" s="278"/>
      <c r="X37" s="160">
        <v>9</v>
      </c>
      <c r="Y37" s="301" t="s">
        <v>281</v>
      </c>
      <c r="Z37" s="46"/>
    </row>
    <row r="38" spans="1:71" s="8" customFormat="1" ht="24" customHeight="1" thickBot="1" x14ac:dyDescent="0.25">
      <c r="A38" s="178" t="s">
        <v>152</v>
      </c>
      <c r="B38" s="178" t="s">
        <v>118</v>
      </c>
      <c r="C38" s="97">
        <f t="shared" si="2"/>
        <v>135</v>
      </c>
      <c r="D38" s="98">
        <v>27</v>
      </c>
      <c r="E38" s="97">
        <f t="shared" si="3"/>
        <v>108</v>
      </c>
      <c r="F38" s="97"/>
      <c r="G38" s="97">
        <f>E38</f>
        <v>108</v>
      </c>
      <c r="H38" s="278"/>
      <c r="I38" s="278"/>
      <c r="J38" s="100"/>
      <c r="K38" s="100"/>
      <c r="L38" s="100"/>
      <c r="M38" s="100"/>
      <c r="N38" s="100">
        <v>16</v>
      </c>
      <c r="O38" s="100">
        <v>20</v>
      </c>
      <c r="P38" s="100">
        <v>16</v>
      </c>
      <c r="Q38" s="100">
        <v>20</v>
      </c>
      <c r="R38" s="100">
        <v>16</v>
      </c>
      <c r="S38" s="100">
        <v>20</v>
      </c>
      <c r="T38" s="278"/>
      <c r="U38" s="278"/>
      <c r="V38" s="278"/>
      <c r="W38" s="278"/>
      <c r="X38" s="278"/>
      <c r="Y38" s="295">
        <v>9</v>
      </c>
      <c r="Z38" s="46"/>
    </row>
    <row r="39" spans="1:71" s="8" customFormat="1" ht="31.5" customHeight="1" thickBot="1" x14ac:dyDescent="0.25">
      <c r="A39" s="175" t="s">
        <v>119</v>
      </c>
      <c r="B39" s="177" t="s">
        <v>202</v>
      </c>
      <c r="C39" s="101">
        <f>C40</f>
        <v>44</v>
      </c>
      <c r="D39" s="101">
        <f>D40</f>
        <v>12</v>
      </c>
      <c r="E39" s="101">
        <f>E40</f>
        <v>32</v>
      </c>
      <c r="F39" s="101">
        <f t="shared" ref="F39:I39" si="8">F40</f>
        <v>32</v>
      </c>
      <c r="G39" s="101">
        <f t="shared" si="8"/>
        <v>32</v>
      </c>
      <c r="H39" s="101">
        <f t="shared" si="8"/>
        <v>0</v>
      </c>
      <c r="I39" s="101">
        <f t="shared" si="8"/>
        <v>0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134"/>
      <c r="Z39" s="46"/>
    </row>
    <row r="40" spans="1:71" s="19" customFormat="1" ht="28.5" customHeight="1" thickBot="1" x14ac:dyDescent="0.25">
      <c r="A40" s="176" t="s">
        <v>120</v>
      </c>
      <c r="B40" s="179" t="s">
        <v>218</v>
      </c>
      <c r="C40" s="97">
        <f t="shared" si="2"/>
        <v>44</v>
      </c>
      <c r="D40" s="98">
        <v>12</v>
      </c>
      <c r="E40" s="97">
        <f t="shared" si="3"/>
        <v>32</v>
      </c>
      <c r="F40" s="98">
        <f>E40</f>
        <v>32</v>
      </c>
      <c r="G40" s="98">
        <f>E40</f>
        <v>32</v>
      </c>
      <c r="H40" s="102"/>
      <c r="I40" s="102"/>
      <c r="J40" s="100">
        <v>32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2"/>
      <c r="U40" s="102"/>
      <c r="V40" s="102"/>
      <c r="W40" s="102"/>
      <c r="X40" s="102"/>
      <c r="Y40" s="302">
        <v>5</v>
      </c>
      <c r="Z40" s="46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71" s="8" customFormat="1" ht="24" hidden="1" customHeight="1" thickBot="1" x14ac:dyDescent="0.25">
      <c r="A41" s="176"/>
      <c r="B41" s="176"/>
      <c r="C41" s="98"/>
      <c r="D41" s="98"/>
      <c r="E41" s="97">
        <f t="shared" si="3"/>
        <v>0</v>
      </c>
      <c r="F41" s="98"/>
      <c r="G41" s="97"/>
      <c r="H41" s="278"/>
      <c r="I41" s="278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78"/>
      <c r="U41" s="278"/>
      <c r="V41" s="278"/>
      <c r="W41" s="278"/>
      <c r="X41" s="278"/>
      <c r="Y41" s="295"/>
      <c r="Z41" s="46"/>
    </row>
    <row r="42" spans="1:71" s="20" customFormat="1" ht="30" customHeight="1" thickBot="1" x14ac:dyDescent="0.25">
      <c r="A42" s="175" t="s">
        <v>121</v>
      </c>
      <c r="B42" s="177" t="s">
        <v>203</v>
      </c>
      <c r="C42" s="101">
        <f>SUM(C43:C45)</f>
        <v>759</v>
      </c>
      <c r="D42" s="101">
        <f>D43+D44+D45</f>
        <v>147</v>
      </c>
      <c r="E42" s="101">
        <f>E43+E44+E45</f>
        <v>612</v>
      </c>
      <c r="F42" s="101">
        <f t="shared" ref="F42:I42" si="9">F43+F44+F45</f>
        <v>612</v>
      </c>
      <c r="G42" s="101">
        <f t="shared" si="9"/>
        <v>612</v>
      </c>
      <c r="H42" s="101">
        <f t="shared" si="9"/>
        <v>0</v>
      </c>
      <c r="I42" s="101">
        <f t="shared" si="9"/>
        <v>0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134"/>
      <c r="Z42" s="46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1:71" s="8" customFormat="1" ht="24" customHeight="1" thickBot="1" x14ac:dyDescent="0.25">
      <c r="A43" s="178" t="s">
        <v>122</v>
      </c>
      <c r="B43" s="180" t="s">
        <v>34</v>
      </c>
      <c r="C43" s="97">
        <f t="shared" ref="C43:C45" si="10">D43+E43</f>
        <v>271</v>
      </c>
      <c r="D43" s="98">
        <v>55</v>
      </c>
      <c r="E43" s="97">
        <f t="shared" si="3"/>
        <v>216</v>
      </c>
      <c r="F43" s="97">
        <f>E43</f>
        <v>216</v>
      </c>
      <c r="G43" s="97">
        <f>E43</f>
        <v>216</v>
      </c>
      <c r="H43" s="278"/>
      <c r="I43" s="278"/>
      <c r="J43" s="100"/>
      <c r="K43" s="100"/>
      <c r="L43" s="100"/>
      <c r="M43" s="100"/>
      <c r="N43" s="100">
        <v>32</v>
      </c>
      <c r="O43" s="100">
        <v>40</v>
      </c>
      <c r="P43" s="100">
        <v>32</v>
      </c>
      <c r="Q43" s="100">
        <v>40</v>
      </c>
      <c r="R43" s="100">
        <v>32</v>
      </c>
      <c r="S43" s="100">
        <v>40</v>
      </c>
      <c r="T43" s="278"/>
      <c r="U43" s="278"/>
      <c r="V43" s="278"/>
      <c r="W43" s="278"/>
      <c r="X43" s="278"/>
      <c r="Y43" s="295">
        <v>9</v>
      </c>
      <c r="Z43" s="46"/>
    </row>
    <row r="44" spans="1:71" s="8" customFormat="1" ht="24" customHeight="1" thickBot="1" x14ac:dyDescent="0.25">
      <c r="A44" s="178" t="s">
        <v>123</v>
      </c>
      <c r="B44" s="180" t="s">
        <v>35</v>
      </c>
      <c r="C44" s="97">
        <f t="shared" si="10"/>
        <v>352</v>
      </c>
      <c r="D44" s="98">
        <v>64</v>
      </c>
      <c r="E44" s="97">
        <f t="shared" si="3"/>
        <v>288</v>
      </c>
      <c r="F44" s="97">
        <f>E44</f>
        <v>288</v>
      </c>
      <c r="G44" s="97">
        <f t="shared" ref="G44:G45" si="11">E44</f>
        <v>288</v>
      </c>
      <c r="H44" s="278"/>
      <c r="I44" s="278"/>
      <c r="J44" s="100">
        <v>32</v>
      </c>
      <c r="K44" s="100">
        <v>40</v>
      </c>
      <c r="L44" s="100">
        <v>32</v>
      </c>
      <c r="M44" s="100">
        <v>40</v>
      </c>
      <c r="N44" s="100">
        <v>32</v>
      </c>
      <c r="O44" s="100">
        <v>40</v>
      </c>
      <c r="P44" s="100">
        <v>16</v>
      </c>
      <c r="Q44" s="100">
        <v>20</v>
      </c>
      <c r="R44" s="100">
        <v>16</v>
      </c>
      <c r="S44" s="100">
        <v>20</v>
      </c>
      <c r="T44" s="278"/>
      <c r="U44" s="278"/>
      <c r="V44" s="278"/>
      <c r="W44" s="278"/>
      <c r="X44" s="278"/>
      <c r="Y44" s="295">
        <v>9</v>
      </c>
      <c r="Z44" s="46"/>
    </row>
    <row r="45" spans="1:71" s="8" customFormat="1" ht="24" customHeight="1" thickBot="1" x14ac:dyDescent="0.25">
      <c r="A45" s="178" t="s">
        <v>124</v>
      </c>
      <c r="B45" s="180" t="s">
        <v>36</v>
      </c>
      <c r="C45" s="97">
        <f t="shared" si="10"/>
        <v>136</v>
      </c>
      <c r="D45" s="98">
        <v>28</v>
      </c>
      <c r="E45" s="97">
        <f t="shared" si="3"/>
        <v>108</v>
      </c>
      <c r="F45" s="97">
        <f>E45</f>
        <v>108</v>
      </c>
      <c r="G45" s="97">
        <f t="shared" si="11"/>
        <v>108</v>
      </c>
      <c r="H45" s="278"/>
      <c r="I45" s="278"/>
      <c r="J45" s="100"/>
      <c r="K45" s="100"/>
      <c r="L45" s="100"/>
      <c r="M45" s="100"/>
      <c r="N45" s="100"/>
      <c r="O45" s="100"/>
      <c r="P45" s="100">
        <v>32</v>
      </c>
      <c r="Q45" s="100">
        <v>40</v>
      </c>
      <c r="R45" s="100">
        <v>16</v>
      </c>
      <c r="S45" s="100">
        <v>20</v>
      </c>
      <c r="T45" s="100"/>
      <c r="U45" s="278"/>
      <c r="V45" s="278"/>
      <c r="W45" s="278"/>
      <c r="X45" s="278"/>
      <c r="Y45" s="295">
        <v>9</v>
      </c>
      <c r="Z45" s="46"/>
    </row>
    <row r="46" spans="1:71" s="10" customFormat="1" ht="24" customHeight="1" thickBot="1" x14ac:dyDescent="0.25">
      <c r="A46" s="175" t="s">
        <v>125</v>
      </c>
      <c r="B46" s="175" t="s">
        <v>30</v>
      </c>
      <c r="C46" s="101">
        <f t="shared" ref="C46:D46" si="12">C47+C48</f>
        <v>90</v>
      </c>
      <c r="D46" s="101">
        <f t="shared" si="12"/>
        <v>18</v>
      </c>
      <c r="E46" s="101">
        <f>E47+E48</f>
        <v>72</v>
      </c>
      <c r="F46" s="101">
        <f t="shared" ref="F46:I46" si="13">F47+F48</f>
        <v>36</v>
      </c>
      <c r="G46" s="101">
        <f t="shared" si="13"/>
        <v>72</v>
      </c>
      <c r="H46" s="101">
        <f t="shared" si="13"/>
        <v>0</v>
      </c>
      <c r="I46" s="101">
        <f t="shared" si="13"/>
        <v>0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134"/>
      <c r="Z46" s="46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1:71" s="3" customFormat="1" ht="24" customHeight="1" thickBot="1" x14ac:dyDescent="0.25">
      <c r="A47" s="178" t="s">
        <v>126</v>
      </c>
      <c r="B47" s="176" t="s">
        <v>37</v>
      </c>
      <c r="C47" s="97">
        <f t="shared" ref="C47:C48" si="14">D47+E47</f>
        <v>45</v>
      </c>
      <c r="D47" s="98">
        <v>9</v>
      </c>
      <c r="E47" s="97">
        <f t="shared" si="3"/>
        <v>36</v>
      </c>
      <c r="F47" s="97">
        <f>E47</f>
        <v>36</v>
      </c>
      <c r="G47" s="97">
        <f>E47</f>
        <v>36</v>
      </c>
      <c r="H47" s="278"/>
      <c r="I47" s="278"/>
      <c r="J47" s="100"/>
      <c r="K47" s="100"/>
      <c r="L47" s="100">
        <v>16</v>
      </c>
      <c r="M47" s="100">
        <v>20</v>
      </c>
      <c r="N47" s="100"/>
      <c r="O47" s="100"/>
      <c r="P47" s="100"/>
      <c r="Q47" s="100"/>
      <c r="R47" s="100"/>
      <c r="S47" s="100"/>
      <c r="T47" s="278"/>
      <c r="U47" s="278"/>
      <c r="V47" s="278"/>
      <c r="W47" s="278"/>
      <c r="X47" s="278"/>
      <c r="Y47" s="295">
        <v>6</v>
      </c>
      <c r="Z47" s="46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2"/>
      <c r="BQ47" s="2"/>
      <c r="BR47" s="2"/>
      <c r="BS47" s="2"/>
    </row>
    <row r="48" spans="1:71" s="3" customFormat="1" ht="24" customHeight="1" thickBot="1" x14ac:dyDescent="0.25">
      <c r="A48" s="178" t="s">
        <v>127</v>
      </c>
      <c r="B48" s="176" t="s">
        <v>33</v>
      </c>
      <c r="C48" s="97">
        <f t="shared" si="14"/>
        <v>45</v>
      </c>
      <c r="D48" s="98">
        <v>9</v>
      </c>
      <c r="E48" s="97">
        <f t="shared" si="3"/>
        <v>36</v>
      </c>
      <c r="F48" s="97"/>
      <c r="G48" s="97">
        <f>E48</f>
        <v>36</v>
      </c>
      <c r="H48" s="278"/>
      <c r="I48" s="278"/>
      <c r="J48" s="100">
        <v>16</v>
      </c>
      <c r="K48" s="100">
        <v>20</v>
      </c>
      <c r="L48" s="100"/>
      <c r="M48" s="100"/>
      <c r="N48" s="100"/>
      <c r="O48" s="100"/>
      <c r="P48" s="100"/>
      <c r="Q48" s="100"/>
      <c r="R48" s="100"/>
      <c r="S48" s="100"/>
      <c r="T48" s="278"/>
      <c r="U48" s="278"/>
      <c r="V48" s="278"/>
      <c r="W48" s="278"/>
      <c r="X48" s="278"/>
      <c r="Y48" s="295">
        <v>5</v>
      </c>
      <c r="Z48" s="46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2"/>
      <c r="BQ48" s="2"/>
      <c r="BR48" s="2"/>
      <c r="BS48" s="2"/>
    </row>
    <row r="49" spans="1:71" s="12" customFormat="1" ht="33" customHeight="1" thickBot="1" x14ac:dyDescent="0.25">
      <c r="A49" s="175" t="s">
        <v>128</v>
      </c>
      <c r="B49" s="175" t="s">
        <v>31</v>
      </c>
      <c r="C49" s="101">
        <f>C50</f>
        <v>497</v>
      </c>
      <c r="D49" s="101">
        <f>D50</f>
        <v>137</v>
      </c>
      <c r="E49" s="101">
        <f t="shared" ref="E49:I49" si="15">E50</f>
        <v>360</v>
      </c>
      <c r="F49" s="101">
        <f t="shared" si="15"/>
        <v>360</v>
      </c>
      <c r="G49" s="101">
        <f t="shared" si="15"/>
        <v>0</v>
      </c>
      <c r="H49" s="101">
        <f t="shared" si="15"/>
        <v>360</v>
      </c>
      <c r="I49" s="101">
        <f t="shared" si="15"/>
        <v>0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134"/>
      <c r="Z49" s="46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11"/>
      <c r="BQ49" s="11"/>
      <c r="BR49" s="11"/>
      <c r="BS49" s="11"/>
    </row>
    <row r="50" spans="1:71" s="3" customFormat="1" ht="33" customHeight="1" thickBot="1" x14ac:dyDescent="0.25">
      <c r="A50" s="178" t="s">
        <v>129</v>
      </c>
      <c r="B50" s="176" t="s">
        <v>11</v>
      </c>
      <c r="C50" s="97">
        <f t="shared" ref="C50" si="16">D50+E50</f>
        <v>497</v>
      </c>
      <c r="D50" s="98">
        <v>137</v>
      </c>
      <c r="E50" s="97">
        <f t="shared" si="3"/>
        <v>360</v>
      </c>
      <c r="F50" s="97">
        <f>H50</f>
        <v>360</v>
      </c>
      <c r="G50" s="97"/>
      <c r="H50" s="278">
        <f>E50</f>
        <v>360</v>
      </c>
      <c r="I50" s="278"/>
      <c r="J50" s="100">
        <v>32</v>
      </c>
      <c r="K50" s="100">
        <v>40</v>
      </c>
      <c r="L50" s="100">
        <v>32</v>
      </c>
      <c r="M50" s="100">
        <v>40</v>
      </c>
      <c r="N50" s="100">
        <v>32</v>
      </c>
      <c r="O50" s="100">
        <v>40</v>
      </c>
      <c r="P50" s="100">
        <v>32</v>
      </c>
      <c r="Q50" s="100">
        <v>40</v>
      </c>
      <c r="R50" s="100">
        <v>32</v>
      </c>
      <c r="S50" s="100">
        <v>40</v>
      </c>
      <c r="T50" s="278"/>
      <c r="U50" s="278"/>
      <c r="V50" s="278"/>
      <c r="W50" s="278"/>
      <c r="X50" s="160">
        <v>9</v>
      </c>
      <c r="Y50" s="301" t="s">
        <v>236</v>
      </c>
      <c r="Z50" s="46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2"/>
      <c r="BQ50" s="2"/>
      <c r="BR50" s="2"/>
      <c r="BS50" s="2"/>
    </row>
    <row r="51" spans="1:71" s="13" customFormat="1" ht="32.25" customHeight="1" thickBot="1" x14ac:dyDescent="0.25">
      <c r="A51" s="175" t="s">
        <v>130</v>
      </c>
      <c r="B51" s="177" t="s">
        <v>204</v>
      </c>
      <c r="C51" s="101">
        <f t="shared" ref="C51:D51" si="17">C52+C53</f>
        <v>621</v>
      </c>
      <c r="D51" s="101">
        <f t="shared" si="17"/>
        <v>297</v>
      </c>
      <c r="E51" s="101">
        <f>E52+E53</f>
        <v>324</v>
      </c>
      <c r="F51" s="101">
        <f t="shared" ref="F51:I51" si="18">F52+F53</f>
        <v>324</v>
      </c>
      <c r="G51" s="101">
        <f t="shared" si="18"/>
        <v>324</v>
      </c>
      <c r="H51" s="101">
        <f t="shared" si="18"/>
        <v>0</v>
      </c>
      <c r="I51" s="101">
        <f t="shared" si="18"/>
        <v>0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229"/>
      <c r="V51" s="96"/>
      <c r="W51" s="96"/>
      <c r="X51" s="161"/>
      <c r="Y51" s="134"/>
      <c r="Z51" s="46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11"/>
      <c r="BQ51" s="11"/>
      <c r="BR51" s="11"/>
      <c r="BS51" s="11"/>
    </row>
    <row r="52" spans="1:71" ht="24" customHeight="1" thickBot="1" x14ac:dyDescent="0.25">
      <c r="A52" s="178" t="s">
        <v>131</v>
      </c>
      <c r="B52" s="176" t="s">
        <v>10</v>
      </c>
      <c r="C52" s="97">
        <f t="shared" ref="C52:C53" si="19">D52+E52</f>
        <v>576</v>
      </c>
      <c r="D52" s="97">
        <v>288</v>
      </c>
      <c r="E52" s="97">
        <f t="shared" si="3"/>
        <v>288</v>
      </c>
      <c r="F52" s="97">
        <f>E52</f>
        <v>288</v>
      </c>
      <c r="G52" s="97">
        <f>E52</f>
        <v>288</v>
      </c>
      <c r="H52" s="278"/>
      <c r="I52" s="278"/>
      <c r="J52" s="100">
        <v>32</v>
      </c>
      <c r="K52" s="100">
        <v>40</v>
      </c>
      <c r="L52" s="100">
        <v>32</v>
      </c>
      <c r="M52" s="100">
        <v>40</v>
      </c>
      <c r="N52" s="100">
        <v>32</v>
      </c>
      <c r="O52" s="100">
        <v>40</v>
      </c>
      <c r="P52" s="100">
        <v>32</v>
      </c>
      <c r="Q52" s="100">
        <v>40</v>
      </c>
      <c r="R52" s="100"/>
      <c r="S52" s="100"/>
      <c r="T52" s="278"/>
      <c r="U52" s="278"/>
      <c r="V52" s="278"/>
      <c r="W52" s="278"/>
      <c r="X52" s="160"/>
      <c r="Y52" s="301" t="s">
        <v>261</v>
      </c>
      <c r="Z52" s="46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2"/>
      <c r="BQ52" s="2"/>
      <c r="BR52" s="2"/>
      <c r="BS52" s="2"/>
    </row>
    <row r="53" spans="1:71" ht="24" customHeight="1" thickBot="1" x14ac:dyDescent="0.25">
      <c r="A53" s="178" t="s">
        <v>132</v>
      </c>
      <c r="B53" s="176" t="s">
        <v>205</v>
      </c>
      <c r="C53" s="97">
        <f t="shared" si="19"/>
        <v>45</v>
      </c>
      <c r="D53" s="98">
        <v>9</v>
      </c>
      <c r="E53" s="97">
        <f t="shared" si="3"/>
        <v>36</v>
      </c>
      <c r="F53" s="97">
        <f>E53</f>
        <v>36</v>
      </c>
      <c r="G53" s="97">
        <f>E53</f>
        <v>36</v>
      </c>
      <c r="H53" s="278"/>
      <c r="I53" s="278"/>
      <c r="J53" s="100"/>
      <c r="K53" s="100"/>
      <c r="L53" s="100"/>
      <c r="M53" s="100"/>
      <c r="N53" s="100"/>
      <c r="O53" s="100"/>
      <c r="P53" s="100">
        <v>16</v>
      </c>
      <c r="Q53" s="100">
        <v>20</v>
      </c>
      <c r="R53" s="100"/>
      <c r="S53" s="100"/>
      <c r="T53" s="278"/>
      <c r="U53" s="278"/>
      <c r="V53" s="278"/>
      <c r="W53" s="278"/>
      <c r="X53" s="160"/>
      <c r="Y53" s="295">
        <v>8</v>
      </c>
      <c r="Z53" s="46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2"/>
      <c r="BQ53" s="2"/>
      <c r="BR53" s="2"/>
      <c r="BS53" s="2"/>
    </row>
    <row r="54" spans="1:71" s="14" customFormat="1" ht="60" customHeight="1" thickBot="1" x14ac:dyDescent="0.25">
      <c r="A54" s="173" t="s">
        <v>32</v>
      </c>
      <c r="B54" s="174" t="s">
        <v>133</v>
      </c>
      <c r="C54" s="103">
        <f>D54+E54</f>
        <v>2106</v>
      </c>
      <c r="D54" s="103">
        <f>D55+D65</f>
        <v>702</v>
      </c>
      <c r="E54" s="103">
        <f>E55+E65</f>
        <v>1404</v>
      </c>
      <c r="F54" s="103">
        <f t="shared" ref="F54:I54" si="20">F55+F65</f>
        <v>1404</v>
      </c>
      <c r="G54" s="103">
        <f t="shared" si="20"/>
        <v>1304</v>
      </c>
      <c r="H54" s="103">
        <f t="shared" si="20"/>
        <v>100</v>
      </c>
      <c r="I54" s="103">
        <f t="shared" si="20"/>
        <v>0</v>
      </c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63"/>
      <c r="Y54" s="139"/>
      <c r="Z54" s="46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71" s="16" customFormat="1" ht="24" customHeight="1" thickBot="1" x14ac:dyDescent="0.25">
      <c r="A55" s="196" t="s">
        <v>153</v>
      </c>
      <c r="B55" s="196" t="s">
        <v>134</v>
      </c>
      <c r="C55" s="105">
        <f t="shared" ref="C55:D55" si="21">SUM(C56:C64)</f>
        <v>1207</v>
      </c>
      <c r="D55" s="105">
        <f t="shared" si="21"/>
        <v>383</v>
      </c>
      <c r="E55" s="105">
        <f>SUM(E56:E64)</f>
        <v>824</v>
      </c>
      <c r="F55" s="105">
        <f t="shared" ref="F55:I55" si="22">SUM(F56:F64)</f>
        <v>824</v>
      </c>
      <c r="G55" s="105">
        <f t="shared" si="22"/>
        <v>724</v>
      </c>
      <c r="H55" s="105">
        <f t="shared" si="22"/>
        <v>100</v>
      </c>
      <c r="I55" s="105">
        <f t="shared" si="22"/>
        <v>0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161"/>
      <c r="Y55" s="134"/>
      <c r="Z55" s="46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71" s="4" customFormat="1" ht="24" customHeight="1" thickBot="1" x14ac:dyDescent="0.25">
      <c r="A56" s="176" t="s">
        <v>135</v>
      </c>
      <c r="B56" s="180" t="s">
        <v>5</v>
      </c>
      <c r="C56" s="98">
        <f t="shared" ref="C56:C63" si="23">D56+E56</f>
        <v>212</v>
      </c>
      <c r="D56" s="109">
        <v>64</v>
      </c>
      <c r="E56" s="97">
        <f>SUM(J56:W56)</f>
        <v>148</v>
      </c>
      <c r="F56" s="98">
        <f>E56</f>
        <v>148</v>
      </c>
      <c r="G56" s="98">
        <f>E56</f>
        <v>148</v>
      </c>
      <c r="H56" s="98"/>
      <c r="I56" s="98"/>
      <c r="J56" s="102"/>
      <c r="K56" s="102"/>
      <c r="L56" s="102"/>
      <c r="M56" s="102"/>
      <c r="N56" s="102"/>
      <c r="O56" s="102"/>
      <c r="P56" s="102"/>
      <c r="Q56" s="102"/>
      <c r="R56" s="100"/>
      <c r="S56" s="100"/>
      <c r="T56" s="100">
        <v>32</v>
      </c>
      <c r="U56" s="100">
        <v>20</v>
      </c>
      <c r="V56" s="102">
        <v>48</v>
      </c>
      <c r="W56" s="102">
        <v>48</v>
      </c>
      <c r="X56" s="122" t="s">
        <v>233</v>
      </c>
      <c r="Y56" s="293"/>
      <c r="Z56" s="46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71" s="4" customFormat="1" ht="24" customHeight="1" thickBot="1" x14ac:dyDescent="0.25">
      <c r="A57" s="176" t="s">
        <v>136</v>
      </c>
      <c r="B57" s="180" t="s">
        <v>39</v>
      </c>
      <c r="C57" s="98">
        <f t="shared" si="23"/>
        <v>239</v>
      </c>
      <c r="D57" s="109">
        <v>71</v>
      </c>
      <c r="E57" s="97">
        <f t="shared" ref="E57:E70" si="24">SUM(J57:W57)</f>
        <v>168</v>
      </c>
      <c r="F57" s="98">
        <f>E57</f>
        <v>168</v>
      </c>
      <c r="G57" s="98">
        <f>E57</f>
        <v>168</v>
      </c>
      <c r="H57" s="98"/>
      <c r="I57" s="98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0">
        <v>32</v>
      </c>
      <c r="U57" s="102">
        <v>40</v>
      </c>
      <c r="V57" s="102">
        <v>48</v>
      </c>
      <c r="W57" s="102">
        <v>48</v>
      </c>
      <c r="X57" s="122" t="s">
        <v>233</v>
      </c>
      <c r="Y57" s="293"/>
      <c r="Z57" s="46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71" s="4" customFormat="1" ht="24" customHeight="1" thickBot="1" x14ac:dyDescent="0.25">
      <c r="A58" s="176" t="s">
        <v>137</v>
      </c>
      <c r="B58" s="180" t="s">
        <v>6</v>
      </c>
      <c r="C58" s="98">
        <f t="shared" si="23"/>
        <v>154</v>
      </c>
      <c r="D58" s="109">
        <v>54</v>
      </c>
      <c r="E58" s="97">
        <f t="shared" si="24"/>
        <v>100</v>
      </c>
      <c r="F58" s="98">
        <f>H58</f>
        <v>100</v>
      </c>
      <c r="G58" s="98"/>
      <c r="H58" s="97">
        <f>E58</f>
        <v>100</v>
      </c>
      <c r="I58" s="98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0">
        <v>16</v>
      </c>
      <c r="U58" s="102">
        <v>20</v>
      </c>
      <c r="V58" s="102">
        <v>32</v>
      </c>
      <c r="W58" s="102">
        <v>32</v>
      </c>
      <c r="X58" s="102"/>
      <c r="Y58" s="293" t="s">
        <v>233</v>
      </c>
      <c r="Z58" s="46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71" s="4" customFormat="1" ht="24" customHeight="1" thickBot="1" x14ac:dyDescent="0.25">
      <c r="A59" s="176" t="s">
        <v>138</v>
      </c>
      <c r="B59" s="180" t="s">
        <v>40</v>
      </c>
      <c r="C59" s="98">
        <f t="shared" si="23"/>
        <v>76</v>
      </c>
      <c r="D59" s="109">
        <v>24</v>
      </c>
      <c r="E59" s="97">
        <f t="shared" si="24"/>
        <v>52</v>
      </c>
      <c r="F59" s="98">
        <f t="shared" ref="F59:F64" si="25">E59</f>
        <v>52</v>
      </c>
      <c r="G59" s="98">
        <f>E59</f>
        <v>52</v>
      </c>
      <c r="H59" s="98"/>
      <c r="I59" s="98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0">
        <v>32</v>
      </c>
      <c r="U59" s="100">
        <v>20</v>
      </c>
      <c r="V59" s="102"/>
      <c r="W59" s="102"/>
      <c r="X59" s="118" t="s">
        <v>234</v>
      </c>
      <c r="Y59" s="293"/>
      <c r="Z59" s="46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71" s="2" customFormat="1" ht="24" customHeight="1" thickBot="1" x14ac:dyDescent="0.25">
      <c r="A60" s="176" t="s">
        <v>139</v>
      </c>
      <c r="B60" s="180" t="s">
        <v>29</v>
      </c>
      <c r="C60" s="98">
        <f t="shared" si="23"/>
        <v>154</v>
      </c>
      <c r="D60" s="109">
        <v>50</v>
      </c>
      <c r="E60" s="97">
        <f t="shared" si="24"/>
        <v>104</v>
      </c>
      <c r="F60" s="98">
        <f t="shared" si="25"/>
        <v>104</v>
      </c>
      <c r="G60" s="98">
        <f t="shared" ref="G60:G64" si="26">E60</f>
        <v>104</v>
      </c>
      <c r="H60" s="97"/>
      <c r="I60" s="97"/>
      <c r="J60" s="278"/>
      <c r="K60" s="278"/>
      <c r="L60" s="278"/>
      <c r="M60" s="278"/>
      <c r="N60" s="278"/>
      <c r="O60" s="278"/>
      <c r="P60" s="278"/>
      <c r="Q60" s="278"/>
      <c r="R60" s="278"/>
      <c r="S60" s="100"/>
      <c r="T60" s="100">
        <v>32</v>
      </c>
      <c r="U60" s="100">
        <v>40</v>
      </c>
      <c r="V60" s="100">
        <v>16</v>
      </c>
      <c r="W60" s="100">
        <v>16</v>
      </c>
      <c r="X60" s="278"/>
      <c r="Y60" s="293" t="s">
        <v>233</v>
      </c>
      <c r="Z60" s="46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71" s="2" customFormat="1" ht="24" customHeight="1" thickBot="1" x14ac:dyDescent="0.25">
      <c r="A61" s="176" t="s">
        <v>140</v>
      </c>
      <c r="B61" s="180" t="s">
        <v>41</v>
      </c>
      <c r="C61" s="98">
        <f t="shared" si="23"/>
        <v>108</v>
      </c>
      <c r="D61" s="109">
        <v>36</v>
      </c>
      <c r="E61" s="97">
        <f t="shared" si="24"/>
        <v>72</v>
      </c>
      <c r="F61" s="98">
        <f t="shared" si="25"/>
        <v>72</v>
      </c>
      <c r="G61" s="98">
        <f t="shared" si="26"/>
        <v>72</v>
      </c>
      <c r="H61" s="97"/>
      <c r="I61" s="97"/>
      <c r="J61" s="278"/>
      <c r="K61" s="278"/>
      <c r="L61" s="278"/>
      <c r="M61" s="278"/>
      <c r="N61" s="278"/>
      <c r="O61" s="278"/>
      <c r="P61" s="278"/>
      <c r="Q61" s="278"/>
      <c r="R61" s="100"/>
      <c r="S61" s="100"/>
      <c r="T61" s="100">
        <v>32</v>
      </c>
      <c r="U61" s="100">
        <v>40</v>
      </c>
      <c r="V61" s="100"/>
      <c r="W61" s="100"/>
      <c r="X61" s="118" t="s">
        <v>234</v>
      </c>
      <c r="Y61" s="293"/>
      <c r="Z61" s="46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71" s="2" customFormat="1" ht="24" customHeight="1" thickBot="1" x14ac:dyDescent="0.25">
      <c r="A62" s="176" t="s">
        <v>141</v>
      </c>
      <c r="B62" s="180" t="s">
        <v>9</v>
      </c>
      <c r="C62" s="98">
        <f t="shared" si="23"/>
        <v>104</v>
      </c>
      <c r="D62" s="98">
        <v>32</v>
      </c>
      <c r="E62" s="97">
        <f t="shared" si="24"/>
        <v>72</v>
      </c>
      <c r="F62" s="98">
        <f t="shared" si="25"/>
        <v>72</v>
      </c>
      <c r="G62" s="98">
        <f t="shared" si="26"/>
        <v>72</v>
      </c>
      <c r="H62" s="97"/>
      <c r="I62" s="97"/>
      <c r="J62" s="278"/>
      <c r="K62" s="278"/>
      <c r="L62" s="278"/>
      <c r="M62" s="278"/>
      <c r="N62" s="278"/>
      <c r="O62" s="278"/>
      <c r="P62" s="278"/>
      <c r="Q62" s="278"/>
      <c r="R62" s="278"/>
      <c r="S62" s="100"/>
      <c r="T62" s="100">
        <v>32</v>
      </c>
      <c r="U62" s="100">
        <v>40</v>
      </c>
      <c r="V62" s="100"/>
      <c r="W62" s="100"/>
      <c r="X62" s="278"/>
      <c r="Y62" s="293" t="s">
        <v>234</v>
      </c>
      <c r="Z62" s="46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71" ht="24" customHeight="1" thickBot="1" x14ac:dyDescent="0.25">
      <c r="A63" s="176" t="s">
        <v>142</v>
      </c>
      <c r="B63" s="180" t="s">
        <v>38</v>
      </c>
      <c r="C63" s="98">
        <f t="shared" si="23"/>
        <v>106</v>
      </c>
      <c r="D63" s="98">
        <v>34</v>
      </c>
      <c r="E63" s="97">
        <f t="shared" si="24"/>
        <v>72</v>
      </c>
      <c r="F63" s="98">
        <f t="shared" si="25"/>
        <v>72</v>
      </c>
      <c r="G63" s="98">
        <f t="shared" si="26"/>
        <v>72</v>
      </c>
      <c r="H63" s="97"/>
      <c r="I63" s="97"/>
      <c r="J63" s="278"/>
      <c r="K63" s="278"/>
      <c r="L63" s="278"/>
      <c r="M63" s="278"/>
      <c r="N63" s="278"/>
      <c r="O63" s="278"/>
      <c r="P63" s="278"/>
      <c r="Q63" s="278"/>
      <c r="R63" s="100">
        <v>32</v>
      </c>
      <c r="S63" s="100">
        <v>40</v>
      </c>
      <c r="T63" s="100"/>
      <c r="U63" s="100"/>
      <c r="V63" s="100"/>
      <c r="W63" s="100"/>
      <c r="X63" s="278"/>
      <c r="Y63" s="292">
        <v>9</v>
      </c>
      <c r="Z63" s="46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71" ht="24" customHeight="1" thickBot="1" x14ac:dyDescent="0.25">
      <c r="A64" s="176" t="s">
        <v>245</v>
      </c>
      <c r="B64" s="180" t="s">
        <v>244</v>
      </c>
      <c r="C64" s="98">
        <f t="shared" ref="C64" si="27">D64+E64</f>
        <v>54</v>
      </c>
      <c r="D64" s="98">
        <v>18</v>
      </c>
      <c r="E64" s="97">
        <f t="shared" si="24"/>
        <v>36</v>
      </c>
      <c r="F64" s="98">
        <f t="shared" si="25"/>
        <v>36</v>
      </c>
      <c r="G64" s="98">
        <f t="shared" si="26"/>
        <v>36</v>
      </c>
      <c r="H64" s="97"/>
      <c r="I64" s="97"/>
      <c r="J64" s="278"/>
      <c r="K64" s="278"/>
      <c r="L64" s="278"/>
      <c r="M64" s="278"/>
      <c r="N64" s="278"/>
      <c r="O64" s="278"/>
      <c r="P64" s="278"/>
      <c r="Q64" s="278"/>
      <c r="R64" s="100"/>
      <c r="S64" s="100"/>
      <c r="T64" s="100">
        <v>16</v>
      </c>
      <c r="U64" s="100">
        <v>20</v>
      </c>
      <c r="V64" s="100"/>
      <c r="W64" s="100"/>
      <c r="X64" s="278"/>
      <c r="Y64" s="292" t="s">
        <v>234</v>
      </c>
      <c r="Z64" s="46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s="10" customFormat="1" ht="24" customHeight="1" thickBot="1" x14ac:dyDescent="0.25">
      <c r="A65" s="181" t="s">
        <v>182</v>
      </c>
      <c r="B65" s="182" t="s">
        <v>42</v>
      </c>
      <c r="C65" s="101">
        <f>SUM(C66:C70)</f>
        <v>899</v>
      </c>
      <c r="D65" s="101">
        <f>SUM(D66:D70)</f>
        <v>319</v>
      </c>
      <c r="E65" s="101">
        <f>SUM(E66:E70)</f>
        <v>580</v>
      </c>
      <c r="F65" s="101">
        <f t="shared" ref="F65:I65" si="28">SUM(F66:F70)</f>
        <v>580</v>
      </c>
      <c r="G65" s="101">
        <f t="shared" si="28"/>
        <v>580</v>
      </c>
      <c r="H65" s="101">
        <f t="shared" si="28"/>
        <v>0</v>
      </c>
      <c r="I65" s="101">
        <f t="shared" si="28"/>
        <v>0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161"/>
      <c r="Y65" s="134"/>
      <c r="Z65" s="46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24" customHeight="1" thickBot="1" x14ac:dyDescent="0.25">
      <c r="A66" s="178" t="s">
        <v>143</v>
      </c>
      <c r="B66" s="180" t="s">
        <v>15</v>
      </c>
      <c r="C66" s="97">
        <f t="shared" ref="C66:C70" si="29">D66+E66</f>
        <v>270</v>
      </c>
      <c r="D66" s="109">
        <v>90</v>
      </c>
      <c r="E66" s="97">
        <f t="shared" si="24"/>
        <v>180</v>
      </c>
      <c r="F66" s="97">
        <f>E66</f>
        <v>180</v>
      </c>
      <c r="G66" s="97">
        <f>E66</f>
        <v>180</v>
      </c>
      <c r="H66" s="97"/>
      <c r="I66" s="97"/>
      <c r="J66" s="100"/>
      <c r="K66" s="100"/>
      <c r="L66" s="100"/>
      <c r="M66" s="100"/>
      <c r="N66" s="100"/>
      <c r="O66" s="100"/>
      <c r="P66" s="100">
        <v>32</v>
      </c>
      <c r="Q66" s="100">
        <v>40</v>
      </c>
      <c r="R66" s="100">
        <v>32</v>
      </c>
      <c r="S66" s="100">
        <v>40</v>
      </c>
      <c r="T66" s="100">
        <v>16</v>
      </c>
      <c r="U66" s="100">
        <v>20</v>
      </c>
      <c r="V66" s="100"/>
      <c r="W66" s="100"/>
      <c r="X66" s="118" t="s">
        <v>234</v>
      </c>
      <c r="Y66" s="292"/>
      <c r="Z66" s="46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24" customHeight="1" thickBot="1" x14ac:dyDescent="0.25">
      <c r="A67" s="178" t="s">
        <v>144</v>
      </c>
      <c r="B67" s="180" t="s">
        <v>37</v>
      </c>
      <c r="C67" s="97">
        <f t="shared" si="29"/>
        <v>238</v>
      </c>
      <c r="D67" s="109">
        <v>78</v>
      </c>
      <c r="E67" s="97">
        <f t="shared" si="24"/>
        <v>160</v>
      </c>
      <c r="F67" s="97">
        <f>E67</f>
        <v>160</v>
      </c>
      <c r="G67" s="97">
        <f t="shared" ref="G67:G70" si="30">E67</f>
        <v>160</v>
      </c>
      <c r="H67" s="97"/>
      <c r="I67" s="97"/>
      <c r="J67" s="100">
        <v>16</v>
      </c>
      <c r="K67" s="100">
        <v>20</v>
      </c>
      <c r="L67" s="100">
        <v>16</v>
      </c>
      <c r="M67" s="100">
        <v>20</v>
      </c>
      <c r="N67" s="100">
        <v>16</v>
      </c>
      <c r="O67" s="100">
        <v>20</v>
      </c>
      <c r="P67" s="100">
        <v>16</v>
      </c>
      <c r="Q67" s="100">
        <v>20</v>
      </c>
      <c r="R67" s="100"/>
      <c r="S67" s="100"/>
      <c r="T67" s="100">
        <v>16</v>
      </c>
      <c r="U67" s="100"/>
      <c r="V67" s="100"/>
      <c r="W67" s="100"/>
      <c r="X67" s="278"/>
      <c r="Y67" s="292" t="s">
        <v>274</v>
      </c>
      <c r="Z67" s="46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24" customHeight="1" thickBot="1" x14ac:dyDescent="0.25">
      <c r="A68" s="178" t="s">
        <v>145</v>
      </c>
      <c r="B68" s="180" t="s">
        <v>12</v>
      </c>
      <c r="C68" s="97">
        <f t="shared" si="29"/>
        <v>47</v>
      </c>
      <c r="D68" s="98">
        <v>15</v>
      </c>
      <c r="E68" s="97">
        <f t="shared" si="24"/>
        <v>32</v>
      </c>
      <c r="F68" s="97">
        <f>E68</f>
        <v>32</v>
      </c>
      <c r="G68" s="97">
        <f t="shared" ref="G68" si="31">E68</f>
        <v>32</v>
      </c>
      <c r="H68" s="97"/>
      <c r="I68" s="97"/>
      <c r="J68" s="100"/>
      <c r="K68" s="100"/>
      <c r="L68" s="100">
        <v>32</v>
      </c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278"/>
      <c r="Y68" s="292">
        <v>6</v>
      </c>
      <c r="Z68" s="46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24" customHeight="1" thickBot="1" x14ac:dyDescent="0.25">
      <c r="A69" s="178" t="s">
        <v>146</v>
      </c>
      <c r="B69" s="180" t="s">
        <v>147</v>
      </c>
      <c r="C69" s="97">
        <f t="shared" si="29"/>
        <v>200</v>
      </c>
      <c r="D69" s="98">
        <v>64</v>
      </c>
      <c r="E69" s="97">
        <f t="shared" si="24"/>
        <v>136</v>
      </c>
      <c r="F69" s="97">
        <f>E69</f>
        <v>136</v>
      </c>
      <c r="G69" s="97">
        <f t="shared" ref="G69" si="32">E69</f>
        <v>136</v>
      </c>
      <c r="H69" s="97"/>
      <c r="I69" s="97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>
        <v>32</v>
      </c>
      <c r="U69" s="100">
        <v>40</v>
      </c>
      <c r="V69" s="100">
        <v>32</v>
      </c>
      <c r="W69" s="100">
        <v>32</v>
      </c>
      <c r="X69" s="118"/>
      <c r="Y69" s="292" t="s">
        <v>233</v>
      </c>
      <c r="Z69" s="46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24" customHeight="1" thickBot="1" x14ac:dyDescent="0.25">
      <c r="A70" s="178" t="s">
        <v>148</v>
      </c>
      <c r="B70" s="180" t="s">
        <v>10</v>
      </c>
      <c r="C70" s="97">
        <f t="shared" si="29"/>
        <v>144</v>
      </c>
      <c r="D70" s="98">
        <v>72</v>
      </c>
      <c r="E70" s="97">
        <f t="shared" si="24"/>
        <v>72</v>
      </c>
      <c r="F70" s="97">
        <f>E70</f>
        <v>72</v>
      </c>
      <c r="G70" s="97">
        <f t="shared" si="30"/>
        <v>72</v>
      </c>
      <c r="H70" s="97"/>
      <c r="I70" s="97"/>
      <c r="J70" s="100"/>
      <c r="K70" s="100"/>
      <c r="L70" s="100"/>
      <c r="M70" s="100"/>
      <c r="N70" s="100"/>
      <c r="O70" s="100"/>
      <c r="P70" s="100"/>
      <c r="Q70" s="100"/>
      <c r="R70" s="100">
        <v>32</v>
      </c>
      <c r="S70" s="100">
        <v>40</v>
      </c>
      <c r="T70" s="100"/>
      <c r="U70" s="100"/>
      <c r="V70" s="100"/>
      <c r="W70" s="100"/>
      <c r="X70" s="278"/>
      <c r="Y70" s="292">
        <v>9</v>
      </c>
      <c r="Z70" s="46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s="22" customFormat="1" ht="24" customHeight="1" thickBot="1" x14ac:dyDescent="0.25">
      <c r="A71" s="183"/>
      <c r="B71" s="183" t="s">
        <v>177</v>
      </c>
      <c r="C71" s="106">
        <f t="shared" ref="C71:D71" si="33">C72+C78</f>
        <v>4452</v>
      </c>
      <c r="D71" s="106">
        <f t="shared" si="33"/>
        <v>1276</v>
      </c>
      <c r="E71" s="106">
        <f>E72+E78</f>
        <v>3176</v>
      </c>
      <c r="F71" s="106" t="e">
        <f t="shared" ref="F71:I71" si="34">F72+F78</f>
        <v>#REF!</v>
      </c>
      <c r="G71" s="106">
        <f t="shared" si="34"/>
        <v>584</v>
      </c>
      <c r="H71" s="106">
        <f t="shared" si="34"/>
        <v>1524</v>
      </c>
      <c r="I71" s="106">
        <f t="shared" si="34"/>
        <v>1068</v>
      </c>
      <c r="J71" s="164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7"/>
      <c r="Y71" s="137"/>
      <c r="Z71" s="138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s="10" customFormat="1" ht="27.75" customHeight="1" thickBot="1" x14ac:dyDescent="0.25">
      <c r="A72" s="173" t="s">
        <v>62</v>
      </c>
      <c r="B72" s="174" t="s">
        <v>206</v>
      </c>
      <c r="C72" s="104">
        <f t="shared" ref="C72:D72" si="35">SUM(C73:C77)</f>
        <v>546</v>
      </c>
      <c r="D72" s="104">
        <f t="shared" si="35"/>
        <v>194</v>
      </c>
      <c r="E72" s="104">
        <f>SUM(E73:E77)</f>
        <v>352</v>
      </c>
      <c r="F72" s="104">
        <f t="shared" ref="F72" si="36">SUM(F73:F77)</f>
        <v>352</v>
      </c>
      <c r="G72" s="104">
        <f>SUM(G73:G77)</f>
        <v>280</v>
      </c>
      <c r="H72" s="104">
        <f t="shared" ref="H72:I72" si="37">SUM(H73:H77)</f>
        <v>72</v>
      </c>
      <c r="I72" s="104">
        <f t="shared" si="37"/>
        <v>0</v>
      </c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63"/>
      <c r="Y72" s="139"/>
      <c r="Z72" s="46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24" customHeight="1" thickBot="1" x14ac:dyDescent="0.25">
      <c r="A73" s="178" t="s">
        <v>154</v>
      </c>
      <c r="B73" s="179" t="s">
        <v>14</v>
      </c>
      <c r="C73" s="98">
        <f t="shared" ref="C73:C77" si="38">D73+E73</f>
        <v>61</v>
      </c>
      <c r="D73" s="109">
        <v>13</v>
      </c>
      <c r="E73" s="102">
        <f>SUM(R73:W73)</f>
        <v>48</v>
      </c>
      <c r="F73" s="102">
        <f>E73</f>
        <v>48</v>
      </c>
      <c r="G73" s="102">
        <f>E73</f>
        <v>48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0">
        <v>48</v>
      </c>
      <c r="U73" s="100"/>
      <c r="V73" s="100"/>
      <c r="W73" s="100"/>
      <c r="X73" s="160"/>
      <c r="Y73" s="295" t="s">
        <v>235</v>
      </c>
      <c r="Z73" s="46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24" customHeight="1" thickBot="1" x14ac:dyDescent="0.25">
      <c r="A74" s="178" t="s">
        <v>155</v>
      </c>
      <c r="B74" s="179" t="s">
        <v>15</v>
      </c>
      <c r="C74" s="98">
        <f t="shared" si="38"/>
        <v>61</v>
      </c>
      <c r="D74" s="109">
        <v>13</v>
      </c>
      <c r="E74" s="102">
        <f>SUM(R74:W74)</f>
        <v>48</v>
      </c>
      <c r="F74" s="102">
        <f>E74</f>
        <v>48</v>
      </c>
      <c r="G74" s="102">
        <f t="shared" ref="G74:G77" si="39">E74</f>
        <v>48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0"/>
      <c r="U74" s="100"/>
      <c r="V74" s="100">
        <v>48</v>
      </c>
      <c r="W74" s="100"/>
      <c r="X74" s="127" t="s">
        <v>238</v>
      </c>
      <c r="Y74" s="295"/>
      <c r="Z74" s="46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24" customHeight="1" thickBot="1" x14ac:dyDescent="0.25">
      <c r="A75" s="178" t="s">
        <v>156</v>
      </c>
      <c r="B75" s="179" t="s">
        <v>16</v>
      </c>
      <c r="C75" s="98">
        <f t="shared" si="38"/>
        <v>61</v>
      </c>
      <c r="D75" s="109">
        <v>13</v>
      </c>
      <c r="E75" s="102">
        <f>SUM(R75:W75)</f>
        <v>48</v>
      </c>
      <c r="F75" s="102">
        <f>E75</f>
        <v>48</v>
      </c>
      <c r="G75" s="102">
        <f t="shared" si="39"/>
        <v>48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0"/>
      <c r="U75" s="100"/>
      <c r="V75" s="100"/>
      <c r="W75" s="100">
        <v>48</v>
      </c>
      <c r="X75" s="122" t="s">
        <v>233</v>
      </c>
      <c r="Y75" s="61"/>
      <c r="Z75" s="46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24" customHeight="1" thickBot="1" x14ac:dyDescent="0.25">
      <c r="A76" s="178" t="s">
        <v>157</v>
      </c>
      <c r="B76" s="179" t="s">
        <v>6</v>
      </c>
      <c r="C76" s="98">
        <f t="shared" si="38"/>
        <v>91</v>
      </c>
      <c r="D76" s="109">
        <v>19</v>
      </c>
      <c r="E76" s="102">
        <f>SUM(R76:W76)</f>
        <v>72</v>
      </c>
      <c r="F76" s="102">
        <f>H76</f>
        <v>72</v>
      </c>
      <c r="G76" s="102"/>
      <c r="H76" s="102">
        <f>E76</f>
        <v>72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0"/>
      <c r="S76" s="100"/>
      <c r="T76" s="100">
        <v>32</v>
      </c>
      <c r="U76" s="100">
        <v>40</v>
      </c>
      <c r="V76" s="100"/>
      <c r="W76" s="100"/>
      <c r="X76" s="130" t="s">
        <v>234</v>
      </c>
      <c r="Y76" s="292"/>
      <c r="Z76" s="46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s="4" customFormat="1" ht="22.5" customHeight="1" thickBot="1" x14ac:dyDescent="0.25">
      <c r="A77" s="178" t="s">
        <v>158</v>
      </c>
      <c r="B77" s="179" t="s">
        <v>10</v>
      </c>
      <c r="C77" s="98">
        <f t="shared" si="38"/>
        <v>272</v>
      </c>
      <c r="D77" s="109">
        <v>136</v>
      </c>
      <c r="E77" s="102">
        <f>SUM(R77:W77)</f>
        <v>136</v>
      </c>
      <c r="F77" s="102">
        <f>E77</f>
        <v>136</v>
      </c>
      <c r="G77" s="102">
        <f t="shared" si="39"/>
        <v>136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0">
        <v>32</v>
      </c>
      <c r="U77" s="100">
        <v>40</v>
      </c>
      <c r="V77" s="100">
        <v>32</v>
      </c>
      <c r="W77" s="100">
        <v>32</v>
      </c>
      <c r="X77" s="122"/>
      <c r="Y77" s="293" t="s">
        <v>262</v>
      </c>
      <c r="Z77" s="46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s="10" customFormat="1" ht="24" customHeight="1" thickBot="1" x14ac:dyDescent="0.25">
      <c r="A78" s="173" t="s">
        <v>63</v>
      </c>
      <c r="B78" s="173" t="s">
        <v>159</v>
      </c>
      <c r="C78" s="104">
        <f t="shared" ref="C78:D78" si="40">C79+C89</f>
        <v>3906</v>
      </c>
      <c r="D78" s="104">
        <f t="shared" si="40"/>
        <v>1082</v>
      </c>
      <c r="E78" s="104">
        <f>E79+E89</f>
        <v>2824</v>
      </c>
      <c r="F78" s="104" t="e">
        <f t="shared" ref="F78:I78" si="41">F79+F89</f>
        <v>#REF!</v>
      </c>
      <c r="G78" s="104">
        <f t="shared" si="41"/>
        <v>304</v>
      </c>
      <c r="H78" s="104">
        <f t="shared" si="41"/>
        <v>1452</v>
      </c>
      <c r="I78" s="104">
        <f t="shared" si="41"/>
        <v>1068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63"/>
      <c r="Y78" s="139"/>
      <c r="Z78" s="46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s="10" customFormat="1" ht="24" customHeight="1" thickBot="1" x14ac:dyDescent="0.25">
      <c r="A79" s="181" t="s">
        <v>64</v>
      </c>
      <c r="B79" s="181" t="s">
        <v>17</v>
      </c>
      <c r="C79" s="110">
        <f t="shared" ref="C79:D79" si="42">SUM(C80:C88)</f>
        <v>1595</v>
      </c>
      <c r="D79" s="110">
        <f t="shared" si="42"/>
        <v>435</v>
      </c>
      <c r="E79" s="110">
        <f>SUM(E80:E88)</f>
        <v>1160</v>
      </c>
      <c r="F79" s="110">
        <f t="shared" ref="F79:I79" si="43">SUM(F80:F88)</f>
        <v>940</v>
      </c>
      <c r="G79" s="110">
        <f t="shared" si="43"/>
        <v>104</v>
      </c>
      <c r="H79" s="110">
        <f t="shared" si="43"/>
        <v>1020</v>
      </c>
      <c r="I79" s="110">
        <f t="shared" si="43"/>
        <v>36</v>
      </c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61"/>
      <c r="Y79" s="134"/>
      <c r="Z79" s="46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s="4" customFormat="1" ht="32.25" customHeight="1" thickBot="1" x14ac:dyDescent="0.25">
      <c r="A80" s="176" t="s">
        <v>65</v>
      </c>
      <c r="B80" s="179" t="s">
        <v>18</v>
      </c>
      <c r="C80" s="102">
        <f t="shared" ref="C80:C84" si="44">D80+E80</f>
        <v>694</v>
      </c>
      <c r="D80" s="102">
        <v>198</v>
      </c>
      <c r="E80" s="102">
        <f>SUM(J80:W80)</f>
        <v>496</v>
      </c>
      <c r="F80" s="102">
        <f t="shared" ref="F80:F83" si="45">H80</f>
        <v>496</v>
      </c>
      <c r="G80" s="102"/>
      <c r="H80" s="102">
        <f t="shared" ref="H80:H84" si="46">E80</f>
        <v>496</v>
      </c>
      <c r="I80" s="102"/>
      <c r="J80" s="102">
        <v>32</v>
      </c>
      <c r="K80" s="102">
        <v>40</v>
      </c>
      <c r="L80" s="102">
        <v>32</v>
      </c>
      <c r="M80" s="102">
        <v>40</v>
      </c>
      <c r="N80" s="102">
        <v>32</v>
      </c>
      <c r="O80" s="102">
        <v>40</v>
      </c>
      <c r="P80" s="102">
        <v>32</v>
      </c>
      <c r="Q80" s="102">
        <v>40</v>
      </c>
      <c r="R80" s="102">
        <v>32</v>
      </c>
      <c r="S80" s="102">
        <v>40</v>
      </c>
      <c r="T80" s="102">
        <v>32</v>
      </c>
      <c r="U80" s="102">
        <v>40</v>
      </c>
      <c r="V80" s="102">
        <v>32</v>
      </c>
      <c r="W80" s="102">
        <v>32</v>
      </c>
      <c r="X80" s="162" t="s">
        <v>277</v>
      </c>
      <c r="Y80" s="302"/>
      <c r="Z80" s="46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s="4" customFormat="1" ht="24" customHeight="1" thickBot="1" x14ac:dyDescent="0.25">
      <c r="A81" s="176" t="s">
        <v>66</v>
      </c>
      <c r="B81" s="179" t="s">
        <v>19</v>
      </c>
      <c r="C81" s="102">
        <f t="shared" si="44"/>
        <v>101</v>
      </c>
      <c r="D81" s="102">
        <v>29</v>
      </c>
      <c r="E81" s="102">
        <f t="shared" ref="E81:E84" si="47">SUM(J81:W81)</f>
        <v>72</v>
      </c>
      <c r="F81" s="102">
        <f t="shared" si="45"/>
        <v>72</v>
      </c>
      <c r="G81" s="102"/>
      <c r="H81" s="102">
        <f t="shared" si="46"/>
        <v>72</v>
      </c>
      <c r="I81" s="102"/>
      <c r="J81" s="102"/>
      <c r="K81" s="102"/>
      <c r="L81" s="102"/>
      <c r="M81" s="102"/>
      <c r="N81" s="102"/>
      <c r="O81" s="102"/>
      <c r="P81" s="102">
        <v>32</v>
      </c>
      <c r="Q81" s="102">
        <v>40</v>
      </c>
      <c r="R81" s="102"/>
      <c r="S81" s="102"/>
      <c r="T81" s="102"/>
      <c r="U81" s="102"/>
      <c r="V81" s="102"/>
      <c r="W81" s="102"/>
      <c r="X81" s="162">
        <v>8</v>
      </c>
      <c r="Y81" s="302"/>
      <c r="Z81" s="46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s="4" customFormat="1" ht="24" customHeight="1" thickBot="1" x14ac:dyDescent="0.25">
      <c r="A82" s="176" t="s">
        <v>67</v>
      </c>
      <c r="B82" s="179" t="s">
        <v>20</v>
      </c>
      <c r="C82" s="102">
        <f t="shared" si="44"/>
        <v>291</v>
      </c>
      <c r="D82" s="102">
        <v>83</v>
      </c>
      <c r="E82" s="102">
        <f t="shared" si="47"/>
        <v>208</v>
      </c>
      <c r="F82" s="102">
        <f t="shared" si="45"/>
        <v>208</v>
      </c>
      <c r="G82" s="102"/>
      <c r="H82" s="102">
        <f t="shared" si="46"/>
        <v>208</v>
      </c>
      <c r="I82" s="102"/>
      <c r="J82" s="102"/>
      <c r="K82" s="102"/>
      <c r="L82" s="102"/>
      <c r="M82" s="102"/>
      <c r="N82" s="102"/>
      <c r="O82" s="102"/>
      <c r="P82" s="102"/>
      <c r="Q82" s="102"/>
      <c r="R82" s="102">
        <v>32</v>
      </c>
      <c r="S82" s="102">
        <v>40</v>
      </c>
      <c r="T82" s="102">
        <v>32</v>
      </c>
      <c r="U82" s="102">
        <v>40</v>
      </c>
      <c r="V82" s="102">
        <v>32</v>
      </c>
      <c r="W82" s="102">
        <v>32</v>
      </c>
      <c r="X82" s="162" t="s">
        <v>233</v>
      </c>
      <c r="Y82" s="302" t="s">
        <v>276</v>
      </c>
      <c r="Z82" s="46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s="4" customFormat="1" ht="24" customHeight="1" thickBot="1" x14ac:dyDescent="0.25">
      <c r="A83" s="176" t="s">
        <v>68</v>
      </c>
      <c r="B83" s="179" t="s">
        <v>21</v>
      </c>
      <c r="C83" s="102">
        <f t="shared" si="44"/>
        <v>90</v>
      </c>
      <c r="D83" s="102">
        <v>26</v>
      </c>
      <c r="E83" s="102">
        <f t="shared" si="47"/>
        <v>64</v>
      </c>
      <c r="F83" s="102">
        <f t="shared" si="45"/>
        <v>64</v>
      </c>
      <c r="G83" s="102"/>
      <c r="H83" s="102">
        <f t="shared" si="46"/>
        <v>64</v>
      </c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>
        <v>32</v>
      </c>
      <c r="W83" s="102">
        <v>32</v>
      </c>
      <c r="X83" s="102"/>
      <c r="Y83" s="302" t="s">
        <v>233</v>
      </c>
      <c r="Z83" s="46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s="4" customFormat="1" ht="24" customHeight="1" thickBot="1" x14ac:dyDescent="0.25">
      <c r="A84" s="176" t="s">
        <v>69</v>
      </c>
      <c r="B84" s="179" t="s">
        <v>13</v>
      </c>
      <c r="C84" s="102">
        <f t="shared" si="44"/>
        <v>45</v>
      </c>
      <c r="D84" s="102">
        <v>13</v>
      </c>
      <c r="E84" s="102">
        <f t="shared" si="47"/>
        <v>32</v>
      </c>
      <c r="F84" s="102">
        <f>E84</f>
        <v>32</v>
      </c>
      <c r="G84" s="102"/>
      <c r="H84" s="102">
        <f t="shared" si="46"/>
        <v>32</v>
      </c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>
        <v>16</v>
      </c>
      <c r="W84" s="102">
        <v>16</v>
      </c>
      <c r="X84" s="162"/>
      <c r="Y84" s="302" t="s">
        <v>233</v>
      </c>
      <c r="Z84" s="46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s="4" customFormat="1" ht="24" customHeight="1" thickBot="1" x14ac:dyDescent="0.25">
      <c r="A85" s="176" t="s">
        <v>70</v>
      </c>
      <c r="B85" s="179" t="s">
        <v>22</v>
      </c>
      <c r="C85" s="102">
        <f>D85+E85</f>
        <v>95</v>
      </c>
      <c r="D85" s="102">
        <v>27</v>
      </c>
      <c r="E85" s="102">
        <f>SUM(J85:W85)</f>
        <v>68</v>
      </c>
      <c r="F85" s="102">
        <f>E85</f>
        <v>68</v>
      </c>
      <c r="G85" s="102">
        <f>E85</f>
        <v>68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>
        <v>20</v>
      </c>
      <c r="V85" s="102">
        <v>32</v>
      </c>
      <c r="W85" s="102">
        <v>16</v>
      </c>
      <c r="X85" s="162"/>
      <c r="Y85" s="302" t="s">
        <v>233</v>
      </c>
      <c r="Z85" s="46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s="4" customFormat="1" ht="24" customHeight="1" thickBot="1" x14ac:dyDescent="0.25">
      <c r="A86" s="176" t="s">
        <v>241</v>
      </c>
      <c r="B86" s="184" t="s">
        <v>96</v>
      </c>
      <c r="C86" s="98">
        <f t="shared" ref="C86" si="48">D86+E86</f>
        <v>178</v>
      </c>
      <c r="D86" s="109">
        <v>30</v>
      </c>
      <c r="E86" s="98">
        <f>SUM(J86:W86)</f>
        <v>148</v>
      </c>
      <c r="F86" s="109"/>
      <c r="G86" s="109"/>
      <c r="H86" s="109">
        <f>E86</f>
        <v>148</v>
      </c>
      <c r="I86" s="97"/>
      <c r="J86" s="100"/>
      <c r="K86" s="100"/>
      <c r="L86" s="100"/>
      <c r="M86" s="100">
        <v>20</v>
      </c>
      <c r="N86" s="100">
        <v>16</v>
      </c>
      <c r="O86" s="100">
        <v>20</v>
      </c>
      <c r="P86" s="100">
        <v>16</v>
      </c>
      <c r="Q86" s="100">
        <v>20</v>
      </c>
      <c r="R86" s="100"/>
      <c r="S86" s="100">
        <v>20</v>
      </c>
      <c r="T86" s="100"/>
      <c r="U86" s="100">
        <v>20</v>
      </c>
      <c r="V86" s="100">
        <v>16</v>
      </c>
      <c r="W86" s="278"/>
      <c r="X86" s="278"/>
      <c r="Y86" s="61" t="s">
        <v>238</v>
      </c>
      <c r="Z86" s="46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s="4" customFormat="1" ht="24" customHeight="1" thickBot="1" x14ac:dyDescent="0.25">
      <c r="A87" s="176" t="s">
        <v>242</v>
      </c>
      <c r="B87" s="184" t="s">
        <v>106</v>
      </c>
      <c r="C87" s="98">
        <f t="shared" ref="C87:C88" si="49">D87+E87</f>
        <v>48</v>
      </c>
      <c r="D87" s="109">
        <v>12</v>
      </c>
      <c r="E87" s="98">
        <f>SUM(J87:W87)</f>
        <v>36</v>
      </c>
      <c r="F87" s="109"/>
      <c r="G87" s="109">
        <f>E87</f>
        <v>36</v>
      </c>
      <c r="H87" s="109"/>
      <c r="I87" s="97"/>
      <c r="J87" s="100">
        <v>16</v>
      </c>
      <c r="K87" s="100">
        <v>20</v>
      </c>
      <c r="L87" s="100"/>
      <c r="M87" s="100"/>
      <c r="N87" s="100"/>
      <c r="O87" s="100"/>
      <c r="P87" s="100"/>
      <c r="Q87" s="100"/>
      <c r="R87" s="278"/>
      <c r="S87" s="278"/>
      <c r="T87" s="278"/>
      <c r="U87" s="278"/>
      <c r="V87" s="278"/>
      <c r="W87" s="278"/>
      <c r="X87" s="278"/>
      <c r="Y87" s="295">
        <v>5</v>
      </c>
      <c r="Z87" s="46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s="4" customFormat="1" ht="24" customHeight="1" thickBot="1" x14ac:dyDescent="0.25">
      <c r="A88" s="176" t="s">
        <v>243</v>
      </c>
      <c r="B88" s="184" t="s">
        <v>95</v>
      </c>
      <c r="C88" s="98">
        <f t="shared" si="49"/>
        <v>53</v>
      </c>
      <c r="D88" s="109">
        <v>17</v>
      </c>
      <c r="E88" s="98">
        <f>SUM(J88:W88)</f>
        <v>36</v>
      </c>
      <c r="F88" s="109"/>
      <c r="G88" s="109"/>
      <c r="H88" s="109"/>
      <c r="I88" s="97">
        <f>E88</f>
        <v>36</v>
      </c>
      <c r="J88" s="100">
        <v>16</v>
      </c>
      <c r="K88" s="100">
        <v>20</v>
      </c>
      <c r="L88" s="100"/>
      <c r="M88" s="100"/>
      <c r="N88" s="100"/>
      <c r="O88" s="100"/>
      <c r="P88" s="100"/>
      <c r="Q88" s="100"/>
      <c r="R88" s="278"/>
      <c r="S88" s="278"/>
      <c r="T88" s="278"/>
      <c r="U88" s="278"/>
      <c r="V88" s="278"/>
      <c r="W88" s="278"/>
      <c r="X88" s="278"/>
      <c r="Y88" s="295">
        <v>5</v>
      </c>
      <c r="Z88" s="46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s="10" customFormat="1" ht="24" customHeight="1" thickBot="1" x14ac:dyDescent="0.25">
      <c r="A89" s="181" t="s">
        <v>71</v>
      </c>
      <c r="B89" s="181" t="s">
        <v>26</v>
      </c>
      <c r="C89" s="101">
        <f t="shared" ref="C89:D89" si="50">C90+C101</f>
        <v>2311</v>
      </c>
      <c r="D89" s="101">
        <f t="shared" si="50"/>
        <v>647</v>
      </c>
      <c r="E89" s="101">
        <f>E90+E101</f>
        <v>1664</v>
      </c>
      <c r="F89" s="101" t="e">
        <f t="shared" ref="F89:I89" si="51">F90+F101</f>
        <v>#REF!</v>
      </c>
      <c r="G89" s="101">
        <f t="shared" si="51"/>
        <v>200</v>
      </c>
      <c r="H89" s="101">
        <f t="shared" si="51"/>
        <v>432</v>
      </c>
      <c r="I89" s="101">
        <f t="shared" si="51"/>
        <v>1032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161"/>
      <c r="Y89" s="134"/>
      <c r="Z89" s="46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 s="10" customFormat="1" ht="28.5" customHeight="1" thickBot="1" x14ac:dyDescent="0.25">
      <c r="A90" s="181" t="s">
        <v>72</v>
      </c>
      <c r="B90" s="182" t="s">
        <v>207</v>
      </c>
      <c r="C90" s="101">
        <f t="shared" ref="C90:D90" si="52">C91+C93+C96+C98+C99</f>
        <v>2041</v>
      </c>
      <c r="D90" s="101">
        <f t="shared" si="52"/>
        <v>557</v>
      </c>
      <c r="E90" s="101">
        <f>E91+E93+E96+E98+E99</f>
        <v>1484</v>
      </c>
      <c r="F90" s="101" t="e">
        <f t="shared" ref="F90:I90" si="53">F91+F93+F96+F98+F99</f>
        <v>#REF!</v>
      </c>
      <c r="G90" s="101">
        <f t="shared" si="53"/>
        <v>132</v>
      </c>
      <c r="H90" s="101">
        <f t="shared" si="53"/>
        <v>320</v>
      </c>
      <c r="I90" s="101">
        <f t="shared" si="53"/>
        <v>1032</v>
      </c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61" t="s">
        <v>253</v>
      </c>
      <c r="Y90" s="134"/>
      <c r="Z90" s="46"/>
      <c r="AA90" s="8"/>
      <c r="AB90" s="8"/>
      <c r="AC90" s="8"/>
      <c r="AD90" s="306" t="s">
        <v>229</v>
      </c>
      <c r="AE90" s="306"/>
      <c r="AF90" s="306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s="4" customFormat="1" ht="24" customHeight="1" thickBot="1" x14ac:dyDescent="0.25">
      <c r="A91" s="176" t="s">
        <v>73</v>
      </c>
      <c r="B91" s="179" t="s">
        <v>150</v>
      </c>
      <c r="C91" s="98">
        <f>D91+E91</f>
        <v>1014</v>
      </c>
      <c r="D91" s="298">
        <v>266</v>
      </c>
      <c r="E91" s="98">
        <f t="shared" ref="E91:E99" si="54">SUM(J91:W91)</f>
        <v>748</v>
      </c>
      <c r="F91" s="98" t="e">
        <f>#REF!*#REF!+#REF!*#REF!+#REF!*#REF!+#REF!*#REF!+#REF!*#REF!+#REF!*#REF!+#REF!*#REF!+#REF!*#REF!+J91*J22+K91*K22+L91*L22+M91*M22+N91*N22+O91*O22+P91*P22+Q91*Q22+R91*R22+S91*S22+T91*T25+U91*U25+V91*V25+W91*W25</f>
        <v>#REF!</v>
      </c>
      <c r="G91" s="98"/>
      <c r="H91" s="98"/>
      <c r="I91" s="98">
        <f>E91</f>
        <v>748</v>
      </c>
      <c r="J91" s="102">
        <v>48</v>
      </c>
      <c r="K91" s="102">
        <v>60</v>
      </c>
      <c r="L91" s="100">
        <v>48</v>
      </c>
      <c r="M91" s="102">
        <v>60</v>
      </c>
      <c r="N91" s="102">
        <v>48</v>
      </c>
      <c r="O91" s="100">
        <v>60</v>
      </c>
      <c r="P91" s="100">
        <v>48</v>
      </c>
      <c r="Q91" s="100">
        <v>60</v>
      </c>
      <c r="R91" s="100">
        <v>48</v>
      </c>
      <c r="S91" s="100">
        <v>60</v>
      </c>
      <c r="T91" s="100">
        <v>32</v>
      </c>
      <c r="U91" s="100">
        <v>60</v>
      </c>
      <c r="V91" s="100">
        <v>48</v>
      </c>
      <c r="W91" s="100">
        <v>68</v>
      </c>
      <c r="X91" s="122" t="s">
        <v>239</v>
      </c>
      <c r="Y91" s="293" t="s">
        <v>237</v>
      </c>
      <c r="Z91" s="46"/>
      <c r="AA91" s="8"/>
      <c r="AB91" s="8"/>
      <c r="AC91" s="8"/>
      <c r="AD91" s="30"/>
      <c r="AE91" s="30" t="s">
        <v>230</v>
      </c>
      <c r="AF91" s="30" t="s">
        <v>231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s="14" customFormat="1" ht="24" customHeight="1" thickBot="1" x14ac:dyDescent="0.25">
      <c r="A92" s="257" t="s">
        <v>80</v>
      </c>
      <c r="B92" s="258" t="s">
        <v>48</v>
      </c>
      <c r="C92" s="259">
        <f>D92+E92</f>
        <v>84</v>
      </c>
      <c r="D92" s="259">
        <v>12</v>
      </c>
      <c r="E92" s="259">
        <f>SUM(J92:W92)</f>
        <v>72</v>
      </c>
      <c r="F92" s="117" t="e">
        <f>#REF!*#REF!+#REF!*#REF!+#REF!*#REF!+#REF!*#REF!+#REF!*#REF!+#REF!*#REF!+J92*J22+K92*K22+L92*L22+M92*M22+N92*N22+O92*O22+P92*V25+Q92*W25</f>
        <v>#REF!</v>
      </c>
      <c r="G92" s="117"/>
      <c r="H92" s="117"/>
      <c r="I92" s="117">
        <f>E92</f>
        <v>72</v>
      </c>
      <c r="J92" s="117">
        <v>16</v>
      </c>
      <c r="K92" s="117">
        <v>20</v>
      </c>
      <c r="L92" s="117">
        <v>16</v>
      </c>
      <c r="M92" s="117">
        <v>20</v>
      </c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63"/>
      <c r="Y92" s="294" t="s">
        <v>240</v>
      </c>
      <c r="Z92" s="260"/>
      <c r="AA92" s="261"/>
      <c r="AB92" s="261"/>
      <c r="AC92" s="261"/>
      <c r="AD92" s="262" t="s">
        <v>246</v>
      </c>
      <c r="AE92" s="262">
        <v>76</v>
      </c>
      <c r="AF92" s="262">
        <v>0</v>
      </c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</row>
    <row r="93" spans="1:42" s="4" customFormat="1" ht="24" customHeight="1" thickBot="1" x14ac:dyDescent="0.25">
      <c r="A93" s="176" t="s">
        <v>74</v>
      </c>
      <c r="B93" s="179" t="s">
        <v>43</v>
      </c>
      <c r="C93" s="98">
        <f>D93+E93</f>
        <v>422</v>
      </c>
      <c r="D93" s="111">
        <v>102</v>
      </c>
      <c r="E93" s="98">
        <f>SUM(J93:W93)</f>
        <v>320</v>
      </c>
      <c r="F93" s="98" t="e">
        <f>#REF!*#REF!+#REF!*#REF!+#REF!*#REF!+#REF!*#REF!+#REF!*#REF!+#REF!*#REF!+#REF!*#REF!+#REF!*#REF!+J93*J22+K93*K22+L93*L22+M93*M22+N93*N22+O93*O22+P93*P22+Q93*Q22+R93*R22+S93*S22+T93*T25+U93*U25+V93*V25+W93*W25</f>
        <v>#REF!</v>
      </c>
      <c r="G93" s="98"/>
      <c r="H93" s="98">
        <f>E93</f>
        <v>320</v>
      </c>
      <c r="I93" s="98"/>
      <c r="J93" s="102">
        <v>16</v>
      </c>
      <c r="K93" s="100">
        <v>40</v>
      </c>
      <c r="L93" s="100">
        <v>32</v>
      </c>
      <c r="M93" s="100">
        <v>20</v>
      </c>
      <c r="N93" s="100">
        <v>16</v>
      </c>
      <c r="O93" s="100">
        <v>20</v>
      </c>
      <c r="P93" s="100">
        <v>16</v>
      </c>
      <c r="Q93" s="100">
        <v>20</v>
      </c>
      <c r="R93" s="100">
        <v>16</v>
      </c>
      <c r="S93" s="100">
        <v>20</v>
      </c>
      <c r="T93" s="100">
        <v>16</v>
      </c>
      <c r="U93" s="100">
        <v>40</v>
      </c>
      <c r="V93" s="100">
        <v>32</v>
      </c>
      <c r="W93" s="100">
        <v>16</v>
      </c>
      <c r="X93" s="127"/>
      <c r="Y93" s="294" t="s">
        <v>252</v>
      </c>
      <c r="Z93" s="46"/>
      <c r="AA93" s="8"/>
      <c r="AB93" s="8"/>
      <c r="AC93" s="8"/>
      <c r="AD93" s="30" t="s">
        <v>263</v>
      </c>
      <c r="AE93" s="30">
        <v>279</v>
      </c>
      <c r="AF93" s="30">
        <v>220</v>
      </c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 s="14" customFormat="1" ht="24" customHeight="1" thickBot="1" x14ac:dyDescent="0.25">
      <c r="A94" s="257" t="s">
        <v>79</v>
      </c>
      <c r="B94" s="258" t="s">
        <v>47</v>
      </c>
      <c r="C94" s="259">
        <f>D94+E94</f>
        <v>166</v>
      </c>
      <c r="D94" s="259">
        <v>22</v>
      </c>
      <c r="E94" s="259">
        <f>SUM(J94:W94)</f>
        <v>144</v>
      </c>
      <c r="F94" s="117" t="e">
        <f>#REF!*#REF!+#REF!*#REF!+#REF!*#REF!+#REF!*#REF!+J94*J22+K94*K22+L94*L22+M94*M22+N94*N22+O94*O22+#REF!*#REF!+#REF!*#REF!</f>
        <v>#REF!</v>
      </c>
      <c r="G94" s="117"/>
      <c r="H94" s="117">
        <f>E94</f>
        <v>144</v>
      </c>
      <c r="I94" s="117"/>
      <c r="J94" s="117">
        <v>16</v>
      </c>
      <c r="K94" s="117">
        <v>20</v>
      </c>
      <c r="L94" s="117">
        <v>16</v>
      </c>
      <c r="M94" s="117">
        <v>20</v>
      </c>
      <c r="N94" s="117">
        <v>16</v>
      </c>
      <c r="O94" s="117">
        <v>20</v>
      </c>
      <c r="P94" s="117">
        <v>16</v>
      </c>
      <c r="Q94" s="117">
        <v>20</v>
      </c>
      <c r="R94" s="117"/>
      <c r="S94" s="117"/>
      <c r="T94" s="117"/>
      <c r="U94" s="117"/>
      <c r="V94" s="117"/>
      <c r="W94" s="117"/>
      <c r="X94" s="163">
        <v>8</v>
      </c>
      <c r="Y94" s="294" t="s">
        <v>278</v>
      </c>
      <c r="Z94" s="260"/>
      <c r="AA94" s="261"/>
      <c r="AB94" s="261"/>
      <c r="AC94" s="261"/>
      <c r="AD94" s="262" t="s">
        <v>264</v>
      </c>
      <c r="AE94" s="262">
        <v>0</v>
      </c>
      <c r="AF94" s="262">
        <v>0</v>
      </c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</row>
    <row r="95" spans="1:42" s="14" customFormat="1" ht="24" customHeight="1" thickBot="1" x14ac:dyDescent="0.25">
      <c r="A95" s="257" t="s">
        <v>81</v>
      </c>
      <c r="B95" s="258" t="s">
        <v>43</v>
      </c>
      <c r="C95" s="259">
        <f>D95+E95</f>
        <v>314</v>
      </c>
      <c r="D95" s="259">
        <v>34</v>
      </c>
      <c r="E95" s="259">
        <f>SUM(J95:W95)</f>
        <v>280</v>
      </c>
      <c r="F95" s="117" t="e">
        <f>#REF!*#REF!+#REF!*#REF!+#REF!*#REF!+#REF!*#REF!+J95*J22+K95*K22+L95*L22+M95*M22+N95*N22+O95*O22+P95*P22+Q95*Q22+R95*R22+S95*S22+T95*T25+U95*U25+V95*V25+W95*W25</f>
        <v>#REF!</v>
      </c>
      <c r="G95" s="117"/>
      <c r="H95" s="117">
        <f>E95</f>
        <v>280</v>
      </c>
      <c r="I95" s="117"/>
      <c r="J95" s="263"/>
      <c r="K95" s="117"/>
      <c r="L95" s="117">
        <v>16</v>
      </c>
      <c r="M95" s="117">
        <v>20</v>
      </c>
      <c r="N95" s="117">
        <v>16</v>
      </c>
      <c r="O95" s="117">
        <v>20</v>
      </c>
      <c r="P95" s="117">
        <v>16</v>
      </c>
      <c r="Q95" s="117">
        <v>20</v>
      </c>
      <c r="R95" s="117">
        <v>32</v>
      </c>
      <c r="S95" s="117">
        <v>20</v>
      </c>
      <c r="T95" s="117">
        <v>16</v>
      </c>
      <c r="U95" s="117">
        <v>40</v>
      </c>
      <c r="V95" s="117">
        <v>32</v>
      </c>
      <c r="W95" s="117">
        <v>32</v>
      </c>
      <c r="X95" s="163"/>
      <c r="Y95" s="139"/>
      <c r="Z95" s="260"/>
      <c r="AA95" s="261"/>
      <c r="AB95" s="261"/>
      <c r="AC95" s="261"/>
      <c r="AD95" s="262" t="s">
        <v>271</v>
      </c>
      <c r="AE95" s="262">
        <v>48</v>
      </c>
      <c r="AF95" s="262">
        <v>32</v>
      </c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</row>
    <row r="96" spans="1:42" ht="24" customHeight="1" thickBot="1" x14ac:dyDescent="0.25">
      <c r="A96" s="178" t="s">
        <v>75</v>
      </c>
      <c r="B96" s="180" t="s">
        <v>44</v>
      </c>
      <c r="C96" s="98">
        <f t="shared" ref="C96:C99" si="55">D96+E96</f>
        <v>185</v>
      </c>
      <c r="D96" s="111">
        <v>49</v>
      </c>
      <c r="E96" s="98">
        <f t="shared" si="54"/>
        <v>136</v>
      </c>
      <c r="F96" s="97" t="e">
        <f>#REF!*#REF!+#REF!*#REF!+#REF!*#REF!+#REF!*#REF!+#REF!*#REF!+#REF!*#REF!+#REF!*#REF!+#REF!*#REF!+J96*J22+K96*K22+L96*L22+M96*M22+N96*N22+O96*O22+P96*P22+Q96*Q22+R96*R22+S96*S22+T96*T25+U96*U25+V96*V25+W96*W25</f>
        <v>#REF!</v>
      </c>
      <c r="G96" s="97"/>
      <c r="H96" s="97"/>
      <c r="I96" s="97">
        <f>E96</f>
        <v>136</v>
      </c>
      <c r="J96" s="278"/>
      <c r="K96" s="278"/>
      <c r="L96" s="278"/>
      <c r="M96" s="278"/>
      <c r="N96" s="278"/>
      <c r="O96" s="278"/>
      <c r="P96" s="278"/>
      <c r="Q96" s="278"/>
      <c r="R96" s="100">
        <v>16</v>
      </c>
      <c r="S96" s="100">
        <v>20</v>
      </c>
      <c r="T96" s="100">
        <v>16</v>
      </c>
      <c r="U96" s="100">
        <v>20</v>
      </c>
      <c r="V96" s="100">
        <v>32</v>
      </c>
      <c r="W96" s="100">
        <v>32</v>
      </c>
      <c r="X96" s="127"/>
      <c r="Y96" s="302" t="s">
        <v>234</v>
      </c>
      <c r="Z96" s="46"/>
      <c r="AA96" s="8"/>
      <c r="AB96" s="8"/>
      <c r="AC96" s="8"/>
      <c r="AD96" s="30" t="s">
        <v>272</v>
      </c>
      <c r="AE96" s="30">
        <v>227</v>
      </c>
      <c r="AF96" s="30">
        <v>4</v>
      </c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 s="14" customFormat="1" ht="24" customHeight="1" thickBot="1" x14ac:dyDescent="0.25">
      <c r="A97" s="257" t="s">
        <v>78</v>
      </c>
      <c r="B97" s="258" t="s">
        <v>46</v>
      </c>
      <c r="C97" s="259">
        <f t="shared" si="55"/>
        <v>144</v>
      </c>
      <c r="D97" s="259">
        <v>24</v>
      </c>
      <c r="E97" s="259">
        <f t="shared" si="54"/>
        <v>120</v>
      </c>
      <c r="F97" s="117">
        <f>T97*T25+U97*U25+V97*V25+W97*W25</f>
        <v>1168</v>
      </c>
      <c r="G97" s="117"/>
      <c r="H97" s="117"/>
      <c r="I97" s="117">
        <f>E97</f>
        <v>120</v>
      </c>
      <c r="J97" s="117"/>
      <c r="K97" s="117"/>
      <c r="L97" s="117"/>
      <c r="M97" s="117"/>
      <c r="N97" s="117"/>
      <c r="O97" s="117"/>
      <c r="P97" s="117"/>
      <c r="Q97" s="117"/>
      <c r="R97" s="117">
        <v>32</v>
      </c>
      <c r="S97" s="117">
        <v>20</v>
      </c>
      <c r="T97" s="117">
        <v>16</v>
      </c>
      <c r="U97" s="117">
        <v>20</v>
      </c>
      <c r="V97" s="117">
        <v>16</v>
      </c>
      <c r="W97" s="117">
        <v>16</v>
      </c>
      <c r="X97" s="163"/>
      <c r="Y97" s="139"/>
      <c r="Z97" s="260"/>
      <c r="AA97" s="261"/>
      <c r="AB97" s="261"/>
      <c r="AC97" s="261"/>
      <c r="AD97" s="262" t="s">
        <v>232</v>
      </c>
      <c r="AE97" s="262">
        <v>0</v>
      </c>
      <c r="AF97" s="262">
        <v>232</v>
      </c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</row>
    <row r="98" spans="1:42" ht="34.5" customHeight="1" thickBot="1" x14ac:dyDescent="0.25">
      <c r="A98" s="178" t="s">
        <v>94</v>
      </c>
      <c r="B98" s="180" t="s">
        <v>208</v>
      </c>
      <c r="C98" s="98">
        <f t="shared" si="55"/>
        <v>180</v>
      </c>
      <c r="D98" s="298">
        <v>48</v>
      </c>
      <c r="E98" s="98">
        <f t="shared" si="54"/>
        <v>132</v>
      </c>
      <c r="F98" s="97" t="e">
        <f>#REF!*#REF!+#REF!*#REF!+#REF!*#REF!+#REF!*#REF!+#REF!*#REF!+#REF!*#REF!+#REF!*#REF!+#REF!*#REF!+J98*J22+K98*K22+L98*L22+M98*M22+N98*N22+O98*O22+P98*P22+Q98*Q22+R98*R22+S98*S22+T98*T25+U98*U25+V98*V25+W98*W25</f>
        <v>#REF!</v>
      </c>
      <c r="G98" s="97">
        <f>E98</f>
        <v>132</v>
      </c>
      <c r="H98" s="97"/>
      <c r="I98" s="97"/>
      <c r="J98" s="278"/>
      <c r="K98" s="100"/>
      <c r="L98" s="100"/>
      <c r="M98" s="100">
        <v>40</v>
      </c>
      <c r="N98" s="100"/>
      <c r="O98" s="100"/>
      <c r="P98" s="100"/>
      <c r="Q98" s="100"/>
      <c r="R98" s="100">
        <v>16</v>
      </c>
      <c r="S98" s="100">
        <v>40</v>
      </c>
      <c r="T98" s="100">
        <v>16</v>
      </c>
      <c r="U98" s="100">
        <v>20</v>
      </c>
      <c r="V98" s="100"/>
      <c r="W98" s="100"/>
      <c r="X98" s="127" t="s">
        <v>234</v>
      </c>
      <c r="Y98" s="295">
        <v>6</v>
      </c>
      <c r="Z98" s="46"/>
      <c r="AA98" s="8"/>
      <c r="AB98" s="8"/>
      <c r="AC98" s="8"/>
      <c r="AD98" s="30"/>
      <c r="AE98" s="30">
        <f>SUM(AE92:AE97)</f>
        <v>630</v>
      </c>
      <c r="AF98" s="30">
        <f>SUM(AF92:AF97)</f>
        <v>488</v>
      </c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 ht="21" customHeight="1" thickBot="1" x14ac:dyDescent="0.25">
      <c r="A99" s="178" t="s">
        <v>98</v>
      </c>
      <c r="B99" s="178" t="s">
        <v>209</v>
      </c>
      <c r="C99" s="98">
        <f t="shared" si="55"/>
        <v>240</v>
      </c>
      <c r="D99" s="111">
        <v>92</v>
      </c>
      <c r="E99" s="98">
        <f t="shared" si="54"/>
        <v>148</v>
      </c>
      <c r="F99" s="97" t="e">
        <f>#REF!*#REF!+#REF!*#REF!+#REF!*#REF!+#REF!*#REF!+#REF!*#REF!+#REF!*#REF!+#REF!*#REF!+#REF!*#REF!+J99*J22+K99*K22+L99*L22+M99*M22+N99*N22+O99*O22+P99*P22+Q99*Q22+R99*R22+S99*S22+T99*T25+U99*U25+V99*V25+W99*W25</f>
        <v>#REF!</v>
      </c>
      <c r="G99" s="97"/>
      <c r="H99" s="97"/>
      <c r="I99" s="97">
        <f>E99</f>
        <v>148</v>
      </c>
      <c r="J99" s="278"/>
      <c r="K99" s="100">
        <v>40</v>
      </c>
      <c r="L99" s="100"/>
      <c r="M99" s="100"/>
      <c r="N99" s="100">
        <v>16</v>
      </c>
      <c r="O99" s="100">
        <v>20</v>
      </c>
      <c r="P99" s="100">
        <v>16</v>
      </c>
      <c r="Q99" s="100">
        <v>20</v>
      </c>
      <c r="R99" s="100"/>
      <c r="S99" s="100"/>
      <c r="T99" s="100">
        <v>16</v>
      </c>
      <c r="U99" s="100">
        <v>20</v>
      </c>
      <c r="V99" s="102"/>
      <c r="W99" s="102"/>
      <c r="X99" s="127" t="s">
        <v>234</v>
      </c>
      <c r="Y99" s="295" t="s">
        <v>279</v>
      </c>
      <c r="Z99" s="46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 s="23" customFormat="1" ht="21" customHeight="1" thickBot="1" x14ac:dyDescent="0.25">
      <c r="A100" s="178" t="s">
        <v>163</v>
      </c>
      <c r="B100" s="180" t="s">
        <v>23</v>
      </c>
      <c r="C100" s="112" t="s">
        <v>211</v>
      </c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65"/>
      <c r="Y100" s="295" t="s">
        <v>238</v>
      </c>
      <c r="Z100" s="140"/>
      <c r="AA100" s="29"/>
    </row>
    <row r="101" spans="1:42" s="10" customFormat="1" ht="24" customHeight="1" thickBot="1" x14ac:dyDescent="0.25">
      <c r="A101" s="181" t="s">
        <v>76</v>
      </c>
      <c r="B101" s="182" t="s">
        <v>27</v>
      </c>
      <c r="C101" s="101">
        <f t="shared" ref="C101:D101" si="56">C102+C103+C105</f>
        <v>270</v>
      </c>
      <c r="D101" s="298">
        <f t="shared" si="56"/>
        <v>90</v>
      </c>
      <c r="E101" s="101">
        <f>E102+E103+E105</f>
        <v>180</v>
      </c>
      <c r="F101" s="101">
        <f t="shared" ref="F101:I101" si="57">F102+F103+F105</f>
        <v>0</v>
      </c>
      <c r="G101" s="101">
        <f t="shared" si="57"/>
        <v>68</v>
      </c>
      <c r="H101" s="101">
        <f t="shared" si="57"/>
        <v>112</v>
      </c>
      <c r="I101" s="101">
        <f t="shared" si="57"/>
        <v>0</v>
      </c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61" t="s">
        <v>253</v>
      </c>
      <c r="Y101" s="134"/>
      <c r="Z101" s="46"/>
      <c r="AA101" s="8"/>
      <c r="AB101" s="8"/>
      <c r="AC101" s="32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 ht="31.5" customHeight="1" thickBot="1" x14ac:dyDescent="0.25">
      <c r="A102" s="178" t="s">
        <v>77</v>
      </c>
      <c r="B102" s="180" t="s">
        <v>45</v>
      </c>
      <c r="C102" s="98">
        <f t="shared" ref="C102" si="58">D102+E102</f>
        <v>102</v>
      </c>
      <c r="D102" s="109">
        <v>34</v>
      </c>
      <c r="E102" s="98">
        <f>SUM(J102:W102)</f>
        <v>68</v>
      </c>
      <c r="F102" s="114">
        <f>SUM(F108:F108)</f>
        <v>0</v>
      </c>
      <c r="G102" s="97">
        <f>E102</f>
        <v>68</v>
      </c>
      <c r="H102" s="97"/>
      <c r="I102" s="97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>
        <v>16</v>
      </c>
      <c r="U102" s="278">
        <v>20</v>
      </c>
      <c r="V102" s="278">
        <v>16</v>
      </c>
      <c r="W102" s="278">
        <v>16</v>
      </c>
      <c r="X102" s="296"/>
      <c r="Y102" s="300" t="s">
        <v>234</v>
      </c>
      <c r="Z102" s="46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 ht="21" customHeight="1" thickBot="1" x14ac:dyDescent="0.25">
      <c r="A103" s="178" t="s">
        <v>160</v>
      </c>
      <c r="B103" s="180" t="s">
        <v>161</v>
      </c>
      <c r="C103" s="98">
        <f t="shared" ref="C103:C105" si="59">D103+E103</f>
        <v>120</v>
      </c>
      <c r="D103" s="109">
        <v>40</v>
      </c>
      <c r="E103" s="98">
        <f>SUM(J103:W103)</f>
        <v>80</v>
      </c>
      <c r="F103" s="114"/>
      <c r="G103" s="97"/>
      <c r="H103" s="97">
        <f>E103</f>
        <v>80</v>
      </c>
      <c r="I103" s="97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>
        <v>16</v>
      </c>
      <c r="U103" s="278">
        <v>20</v>
      </c>
      <c r="V103" s="278">
        <v>16</v>
      </c>
      <c r="W103" s="278">
        <v>28</v>
      </c>
      <c r="Y103" s="300" t="s">
        <v>234</v>
      </c>
      <c r="Z103" s="46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 s="14" customFormat="1" ht="24" customHeight="1" thickBot="1" x14ac:dyDescent="0.25">
      <c r="A104" s="257" t="s">
        <v>82</v>
      </c>
      <c r="B104" s="258" t="s">
        <v>49</v>
      </c>
      <c r="C104" s="259">
        <f t="shared" ref="C104" si="60">D104+E104</f>
        <v>120</v>
      </c>
      <c r="D104" s="259">
        <v>16</v>
      </c>
      <c r="E104" s="117">
        <f>SUM(J104:W104)</f>
        <v>104</v>
      </c>
      <c r="F104" s="117" t="e">
        <f>#REF!*#REF!+#REF!*#REF!+#REF!*#REF!+#REF!*#REF!+J104*J22+K104*K22+L104*L22+M104*M22+N104*N22+O104*O22+P104*P22+Q104*Q22+R104*R22+S104*S22+T104*T25+U104*U25+V104*V25+W104*W25</f>
        <v>#REF!</v>
      </c>
      <c r="G104" s="117"/>
      <c r="H104" s="117"/>
      <c r="I104" s="117">
        <f>E104</f>
        <v>104</v>
      </c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>
        <v>16</v>
      </c>
      <c r="U104" s="117">
        <v>40</v>
      </c>
      <c r="V104" s="117">
        <v>16</v>
      </c>
      <c r="W104" s="117">
        <v>32</v>
      </c>
      <c r="X104" s="117"/>
      <c r="Y104" s="291"/>
      <c r="Z104" s="260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</row>
    <row r="105" spans="1:42" ht="23.25" customHeight="1" thickBot="1" x14ac:dyDescent="0.25">
      <c r="A105" s="185" t="s">
        <v>210</v>
      </c>
      <c r="B105" s="180" t="s">
        <v>179</v>
      </c>
      <c r="C105" s="98">
        <f t="shared" si="59"/>
        <v>48</v>
      </c>
      <c r="D105" s="109">
        <v>16</v>
      </c>
      <c r="E105" s="98">
        <f>SUM(J105:W105)</f>
        <v>32</v>
      </c>
      <c r="F105" s="114"/>
      <c r="G105" s="97"/>
      <c r="H105" s="97">
        <f>E105</f>
        <v>32</v>
      </c>
      <c r="I105" s="97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>
        <v>16</v>
      </c>
      <c r="W105" s="278">
        <v>16</v>
      </c>
      <c r="X105" s="278"/>
      <c r="Y105" s="292" t="s">
        <v>238</v>
      </c>
      <c r="Z105" s="46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s="23" customFormat="1" ht="17.25" customHeight="1" thickBot="1" x14ac:dyDescent="0.25">
      <c r="A106" s="178" t="s">
        <v>164</v>
      </c>
      <c r="B106" s="180" t="s">
        <v>51</v>
      </c>
      <c r="C106" s="113" t="s">
        <v>56</v>
      </c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292" t="s">
        <v>234</v>
      </c>
      <c r="Z106" s="140"/>
    </row>
    <row r="107" spans="1:42" s="10" customFormat="1" ht="19.5" customHeight="1" thickBot="1" x14ac:dyDescent="0.25">
      <c r="A107" s="175"/>
      <c r="B107" s="197"/>
      <c r="C107" s="115"/>
      <c r="D107" s="115"/>
      <c r="E107" s="115"/>
      <c r="F107" s="101"/>
      <c r="G107" s="105"/>
      <c r="H107" s="105"/>
      <c r="I107" s="105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136"/>
      <c r="Z107" s="46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1:42" ht="24" hidden="1" customHeight="1" thickBot="1" x14ac:dyDescent="0.25">
      <c r="A108" s="185"/>
      <c r="B108" s="184"/>
      <c r="C108" s="109"/>
      <c r="D108" s="109"/>
      <c r="E108" s="109"/>
      <c r="F108" s="109"/>
      <c r="G108" s="109"/>
      <c r="H108" s="109"/>
      <c r="I108" s="97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64"/>
      <c r="Z108" s="46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s="10" customFormat="1" ht="24" customHeight="1" thickBot="1" x14ac:dyDescent="0.25">
      <c r="A109" s="186"/>
      <c r="B109" s="187" t="s">
        <v>162</v>
      </c>
      <c r="C109" s="116">
        <f t="shared" ref="C109:D109" si="61">C71+C54+C27+C92+C94+C95+C97+C104</f>
        <v>13392</v>
      </c>
      <c r="D109" s="116">
        <f t="shared" si="61"/>
        <v>3472</v>
      </c>
      <c r="E109" s="116">
        <f>E71+E54+E27+E92+E94+E95+E97+E104</f>
        <v>9920</v>
      </c>
      <c r="F109" s="101" t="e">
        <f t="shared" ref="F109:I109" si="62">F71+F54+F27+F92+F94+F95+F97+F104</f>
        <v>#REF!</v>
      </c>
      <c r="G109" s="101">
        <f t="shared" si="62"/>
        <v>5700</v>
      </c>
      <c r="H109" s="101">
        <f t="shared" si="62"/>
        <v>2856</v>
      </c>
      <c r="I109" s="101">
        <f t="shared" si="62"/>
        <v>1364</v>
      </c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96"/>
      <c r="Y109" s="63"/>
      <c r="Z109" s="46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s="26" customFormat="1" ht="29.25" customHeight="1" thickBot="1" x14ac:dyDescent="0.25">
      <c r="A110" s="188" t="s">
        <v>83</v>
      </c>
      <c r="B110" s="188" t="s">
        <v>50</v>
      </c>
      <c r="C110" s="57" t="s">
        <v>178</v>
      </c>
      <c r="D110" s="141"/>
      <c r="E110" s="141"/>
      <c r="F110" s="142"/>
      <c r="G110" s="143"/>
      <c r="H110" s="144"/>
      <c r="I110" s="144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6"/>
      <c r="Y110" s="146"/>
      <c r="Z110" s="147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</row>
    <row r="111" spans="1:42" s="26" customFormat="1" ht="24" customHeight="1" thickBot="1" x14ac:dyDescent="0.25">
      <c r="A111" s="178" t="s">
        <v>163</v>
      </c>
      <c r="B111" s="189" t="s">
        <v>23</v>
      </c>
      <c r="C111" s="61" t="s">
        <v>227</v>
      </c>
      <c r="D111" s="148"/>
      <c r="E111" s="141"/>
      <c r="F111" s="142"/>
      <c r="G111" s="143"/>
      <c r="H111" s="144"/>
      <c r="I111" s="144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6"/>
      <c r="Y111" s="146"/>
      <c r="Z111" s="146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</row>
    <row r="112" spans="1:42" s="26" customFormat="1" ht="24" customHeight="1" thickBot="1" x14ac:dyDescent="0.25">
      <c r="A112" s="178" t="s">
        <v>164</v>
      </c>
      <c r="B112" s="189" t="s">
        <v>51</v>
      </c>
      <c r="C112" s="61" t="s">
        <v>56</v>
      </c>
      <c r="D112" s="148"/>
      <c r="E112" s="141"/>
      <c r="F112" s="142"/>
      <c r="G112" s="143"/>
      <c r="H112" s="144"/>
      <c r="I112" s="144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6"/>
      <c r="Y112" s="146"/>
      <c r="Z112" s="146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</row>
    <row r="113" spans="1:42" s="23" customFormat="1" ht="24" customHeight="1" thickBot="1" x14ac:dyDescent="0.3">
      <c r="A113" s="190" t="s">
        <v>165</v>
      </c>
      <c r="B113" s="188" t="s">
        <v>57</v>
      </c>
      <c r="C113" s="57" t="s">
        <v>56</v>
      </c>
      <c r="D113" s="67"/>
      <c r="E113" s="149"/>
      <c r="F113" s="69"/>
      <c r="G113" s="70"/>
      <c r="H113" s="69"/>
      <c r="I113" s="7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70"/>
      <c r="Y113" s="51"/>
      <c r="Z113" s="150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</row>
    <row r="114" spans="1:42" ht="24" customHeight="1" thickBot="1" x14ac:dyDescent="0.25">
      <c r="A114" s="191" t="s">
        <v>84</v>
      </c>
      <c r="B114" s="192" t="s">
        <v>24</v>
      </c>
      <c r="C114" s="71" t="s">
        <v>176</v>
      </c>
      <c r="D114" s="72"/>
      <c r="E114" s="49"/>
      <c r="F114" s="73"/>
      <c r="G114" s="56"/>
      <c r="H114" s="73"/>
      <c r="I114" s="56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328" t="s">
        <v>216</v>
      </c>
      <c r="Y114" s="329"/>
      <c r="Z114" s="46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24" customHeight="1" thickBot="1" x14ac:dyDescent="0.25">
      <c r="A115" s="193" t="s">
        <v>166</v>
      </c>
      <c r="B115" s="192" t="s">
        <v>52</v>
      </c>
      <c r="C115" s="71" t="s">
        <v>58</v>
      </c>
      <c r="D115" s="72"/>
      <c r="E115" s="317" t="s">
        <v>99</v>
      </c>
      <c r="F115" s="166"/>
      <c r="G115" s="320" t="s">
        <v>212</v>
      </c>
      <c r="H115" s="321"/>
      <c r="I115" s="322"/>
      <c r="J115" s="99">
        <f t="shared" ref="J115:W115" si="63">SUM(J29:J109)-J116</f>
        <v>608</v>
      </c>
      <c r="K115" s="99">
        <f t="shared" si="63"/>
        <v>760</v>
      </c>
      <c r="L115" s="99">
        <f t="shared" si="63"/>
        <v>592</v>
      </c>
      <c r="M115" s="99">
        <f t="shared" si="63"/>
        <v>740</v>
      </c>
      <c r="N115" s="99">
        <f t="shared" si="63"/>
        <v>608</v>
      </c>
      <c r="O115" s="99">
        <f t="shared" si="63"/>
        <v>760</v>
      </c>
      <c r="P115" s="99">
        <f t="shared" si="63"/>
        <v>608</v>
      </c>
      <c r="Q115" s="99">
        <f t="shared" si="63"/>
        <v>760</v>
      </c>
      <c r="R115" s="99">
        <f t="shared" si="63"/>
        <v>576</v>
      </c>
      <c r="S115" s="99">
        <f t="shared" si="63"/>
        <v>760</v>
      </c>
      <c r="T115" s="99">
        <f t="shared" si="63"/>
        <v>592</v>
      </c>
      <c r="U115" s="99">
        <f t="shared" si="63"/>
        <v>700</v>
      </c>
      <c r="V115" s="99">
        <f t="shared" si="63"/>
        <v>576</v>
      </c>
      <c r="W115" s="99">
        <f t="shared" si="63"/>
        <v>560</v>
      </c>
      <c r="X115" s="320">
        <f>SUM(J115:W115)</f>
        <v>9200</v>
      </c>
      <c r="Y115" s="322"/>
      <c r="Z115" s="46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24" customHeight="1" thickBot="1" x14ac:dyDescent="0.25">
      <c r="A116" s="178" t="s">
        <v>167</v>
      </c>
      <c r="B116" s="194" t="s">
        <v>53</v>
      </c>
      <c r="C116" s="74" t="s">
        <v>25</v>
      </c>
      <c r="D116" s="72"/>
      <c r="E116" s="318"/>
      <c r="F116" s="167"/>
      <c r="G116" s="320" t="s">
        <v>213</v>
      </c>
      <c r="H116" s="321"/>
      <c r="I116" s="322"/>
      <c r="J116" s="99">
        <f t="shared" ref="J116:W116" si="64">J104+J97+J95+J94+J92</f>
        <v>32</v>
      </c>
      <c r="K116" s="99">
        <f t="shared" si="64"/>
        <v>40</v>
      </c>
      <c r="L116" s="99">
        <f t="shared" si="64"/>
        <v>48</v>
      </c>
      <c r="M116" s="99">
        <f t="shared" si="64"/>
        <v>60</v>
      </c>
      <c r="N116" s="99">
        <f t="shared" si="64"/>
        <v>32</v>
      </c>
      <c r="O116" s="99">
        <f t="shared" si="64"/>
        <v>40</v>
      </c>
      <c r="P116" s="99">
        <f t="shared" si="64"/>
        <v>32</v>
      </c>
      <c r="Q116" s="99">
        <f t="shared" si="64"/>
        <v>40</v>
      </c>
      <c r="R116" s="99">
        <f t="shared" si="64"/>
        <v>64</v>
      </c>
      <c r="S116" s="99">
        <f t="shared" si="64"/>
        <v>40</v>
      </c>
      <c r="T116" s="99">
        <f t="shared" si="64"/>
        <v>48</v>
      </c>
      <c r="U116" s="99">
        <f t="shared" si="64"/>
        <v>100</v>
      </c>
      <c r="V116" s="99">
        <f t="shared" si="64"/>
        <v>64</v>
      </c>
      <c r="W116" s="99">
        <f t="shared" si="64"/>
        <v>80</v>
      </c>
      <c r="X116" s="320">
        <f>SUM(J116:W116)</f>
        <v>720</v>
      </c>
      <c r="Y116" s="322"/>
      <c r="Z116" s="289">
        <f>C104+C97+C95+C94+C92</f>
        <v>828</v>
      </c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43.5" customHeight="1" thickBot="1" x14ac:dyDescent="0.25">
      <c r="A117" s="178" t="s">
        <v>168</v>
      </c>
      <c r="B117" s="189" t="s">
        <v>54</v>
      </c>
      <c r="C117" s="61" t="s">
        <v>25</v>
      </c>
      <c r="D117" s="72"/>
      <c r="E117" s="318"/>
      <c r="F117" s="168"/>
      <c r="G117" s="323" t="s">
        <v>256</v>
      </c>
      <c r="H117" s="321"/>
      <c r="I117" s="322"/>
      <c r="J117" s="320" t="s">
        <v>226</v>
      </c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2"/>
      <c r="X117" s="169"/>
      <c r="Y117" s="169"/>
      <c r="Z117" s="46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29.25" customHeight="1" thickBot="1" x14ac:dyDescent="0.25">
      <c r="A118" s="178" t="s">
        <v>169</v>
      </c>
      <c r="B118" s="198" t="s">
        <v>55</v>
      </c>
      <c r="C118" s="74" t="s">
        <v>56</v>
      </c>
      <c r="D118" s="72"/>
      <c r="E118" s="318"/>
      <c r="F118" s="167"/>
      <c r="G118" s="323" t="s">
        <v>214</v>
      </c>
      <c r="H118" s="321"/>
      <c r="I118" s="322"/>
      <c r="J118" s="320" t="s">
        <v>225</v>
      </c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2"/>
      <c r="X118" s="169"/>
      <c r="Y118" s="169"/>
      <c r="Z118" s="46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30.75" customHeight="1" thickBot="1" x14ac:dyDescent="0.25">
      <c r="A119" s="195" t="s">
        <v>170</v>
      </c>
      <c r="B119" s="189" t="s">
        <v>247</v>
      </c>
      <c r="C119" s="408"/>
      <c r="D119" s="72"/>
      <c r="E119" s="318"/>
      <c r="F119" s="170"/>
      <c r="G119" s="307"/>
      <c r="H119" s="307"/>
      <c r="I119" s="308"/>
      <c r="J119" s="309" t="s">
        <v>85</v>
      </c>
      <c r="K119" s="311"/>
      <c r="L119" s="309" t="s">
        <v>86</v>
      </c>
      <c r="M119" s="311"/>
      <c r="N119" s="309" t="s">
        <v>87</v>
      </c>
      <c r="O119" s="311"/>
      <c r="P119" s="309" t="s">
        <v>3</v>
      </c>
      <c r="Q119" s="311"/>
      <c r="R119" s="309" t="s">
        <v>4</v>
      </c>
      <c r="S119" s="311"/>
      <c r="T119" s="171" t="s">
        <v>235</v>
      </c>
      <c r="U119" s="172" t="s">
        <v>234</v>
      </c>
      <c r="V119" s="171" t="s">
        <v>238</v>
      </c>
      <c r="W119" s="172" t="s">
        <v>233</v>
      </c>
      <c r="X119" s="169"/>
      <c r="Y119" s="169"/>
      <c r="Z119" s="46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39.75" customHeight="1" thickBot="1" x14ac:dyDescent="0.25">
      <c r="A120" s="199" t="s">
        <v>273</v>
      </c>
      <c r="B120" s="200" t="s">
        <v>248</v>
      </c>
      <c r="C120" s="409"/>
      <c r="D120" s="72"/>
      <c r="E120" s="318"/>
      <c r="F120" s="166"/>
      <c r="G120" s="309" t="s">
        <v>59</v>
      </c>
      <c r="H120" s="310"/>
      <c r="I120" s="311"/>
      <c r="J120" s="406">
        <v>2</v>
      </c>
      <c r="K120" s="407"/>
      <c r="L120" s="406">
        <v>2</v>
      </c>
      <c r="M120" s="407"/>
      <c r="N120" s="406">
        <v>3</v>
      </c>
      <c r="O120" s="407"/>
      <c r="P120" s="406">
        <v>4</v>
      </c>
      <c r="Q120" s="407"/>
      <c r="R120" s="406">
        <v>6</v>
      </c>
      <c r="S120" s="407"/>
      <c r="T120" s="100"/>
      <c r="U120" s="100">
        <v>8</v>
      </c>
      <c r="V120" s="100">
        <v>1</v>
      </c>
      <c r="W120" s="100">
        <v>7</v>
      </c>
      <c r="X120" s="169"/>
      <c r="Y120" s="169"/>
      <c r="Z120" s="46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32.25" customHeight="1" thickBot="1" x14ac:dyDescent="0.25">
      <c r="A121" s="178" t="s">
        <v>267</v>
      </c>
      <c r="B121" s="189" t="s">
        <v>251</v>
      </c>
      <c r="C121" s="61"/>
      <c r="D121" s="72"/>
      <c r="E121" s="319"/>
      <c r="F121" s="168"/>
      <c r="G121" s="309" t="s">
        <v>60</v>
      </c>
      <c r="H121" s="310"/>
      <c r="I121" s="311"/>
      <c r="J121" s="406">
        <v>10</v>
      </c>
      <c r="K121" s="407"/>
      <c r="L121" s="406">
        <v>10</v>
      </c>
      <c r="M121" s="407"/>
      <c r="N121" s="406">
        <v>7</v>
      </c>
      <c r="O121" s="407"/>
      <c r="P121" s="406">
        <v>8</v>
      </c>
      <c r="Q121" s="407"/>
      <c r="R121" s="406">
        <v>10</v>
      </c>
      <c r="S121" s="407"/>
      <c r="T121" s="100">
        <v>3</v>
      </c>
      <c r="U121" s="100">
        <v>7</v>
      </c>
      <c r="V121" s="100">
        <v>3</v>
      </c>
      <c r="W121" s="100">
        <v>6</v>
      </c>
      <c r="X121" s="169"/>
      <c r="Y121" s="169"/>
      <c r="Z121" s="46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30.75" customHeight="1" thickBot="1" x14ac:dyDescent="0.25">
      <c r="A122" s="201"/>
      <c r="B122" s="216" t="s">
        <v>217</v>
      </c>
      <c r="C122" s="237"/>
      <c r="D122" s="238"/>
      <c r="E122" s="410" t="s">
        <v>215</v>
      </c>
      <c r="F122" s="411"/>
      <c r="G122" s="411"/>
      <c r="H122" s="411"/>
      <c r="I122" s="412"/>
      <c r="J122" s="221">
        <f>(J115+J116)/16</f>
        <v>40</v>
      </c>
      <c r="K122" s="221">
        <f>(K115+K116)/20</f>
        <v>40</v>
      </c>
      <c r="L122" s="221">
        <f>(L115+L116)/16</f>
        <v>40</v>
      </c>
      <c r="M122" s="221">
        <f>(M115+M116)/20</f>
        <v>40</v>
      </c>
      <c r="N122" s="221">
        <f>(N115+N116)/16</f>
        <v>40</v>
      </c>
      <c r="O122" s="221">
        <f>(O115+O116)/20</f>
        <v>40</v>
      </c>
      <c r="P122" s="221">
        <f>(P115+P116)/16</f>
        <v>40</v>
      </c>
      <c r="Q122" s="221">
        <f>(Q115+Q116)/20</f>
        <v>40</v>
      </c>
      <c r="R122" s="221">
        <f>(R115+R116)/16</f>
        <v>40</v>
      </c>
      <c r="S122" s="221">
        <f>(S115+S116)/20</f>
        <v>40</v>
      </c>
      <c r="T122" s="221">
        <f>(T115+T116)/16</f>
        <v>40</v>
      </c>
      <c r="U122" s="221">
        <f>(U115+U116)/20</f>
        <v>40</v>
      </c>
      <c r="V122" s="221">
        <f>(V115+V116)/16</f>
        <v>40</v>
      </c>
      <c r="W122" s="221">
        <f>(W115+W116)/16</f>
        <v>40</v>
      </c>
      <c r="X122" s="169"/>
      <c r="Y122" s="169"/>
      <c r="Z122" s="46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46.5" customHeight="1" x14ac:dyDescent="0.2">
      <c r="A123" s="236"/>
      <c r="B123" s="400" t="s">
        <v>266</v>
      </c>
      <c r="C123" s="401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2"/>
      <c r="X123" s="169"/>
      <c r="Y123" s="169"/>
      <c r="Z123" s="46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s="26" customFormat="1" ht="24" customHeight="1" x14ac:dyDescent="0.2">
      <c r="A124" s="234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147"/>
      <c r="Y124" s="147"/>
      <c r="Z124" s="147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</row>
    <row r="125" spans="1:42" ht="24" customHeight="1" x14ac:dyDescent="0.25">
      <c r="A125" s="93"/>
      <c r="B125" s="94"/>
      <c r="C125" s="49"/>
      <c r="D125" s="49"/>
      <c r="E125" s="76"/>
      <c r="F125" s="75"/>
      <c r="G125" s="49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6"/>
      <c r="Z125" s="46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24" customHeight="1" thickBot="1" x14ac:dyDescent="0.25">
      <c r="A126" s="93"/>
      <c r="B126" s="92"/>
      <c r="C126" s="49"/>
      <c r="D126" s="151"/>
      <c r="E126" s="76"/>
      <c r="F126" s="77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6"/>
      <c r="Z126" s="46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21" customHeight="1" x14ac:dyDescent="0.2">
      <c r="A127" s="93"/>
      <c r="B127" s="92"/>
      <c r="C127" s="49"/>
      <c r="D127" s="49"/>
      <c r="E127" s="49"/>
      <c r="F127" s="49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6"/>
      <c r="Z127" s="46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x14ac:dyDescent="0.2">
      <c r="A128" s="95"/>
      <c r="B128" s="95"/>
      <c r="C128" s="46"/>
      <c r="D128" s="48"/>
      <c r="E128" s="48"/>
      <c r="F128" s="48"/>
      <c r="G128" s="48"/>
      <c r="H128" s="4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6"/>
      <c r="Z128" s="46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x14ac:dyDescent="0.2">
      <c r="A129" s="95"/>
      <c r="B129" s="95"/>
      <c r="C129" s="46"/>
      <c r="D129" s="48"/>
      <c r="E129" s="48"/>
      <c r="F129" s="48"/>
      <c r="G129" s="48"/>
      <c r="H129" s="4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6"/>
      <c r="Z129" s="46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x14ac:dyDescent="0.2">
      <c r="A130" s="95"/>
      <c r="B130" s="95"/>
      <c r="C130" s="45"/>
      <c r="D130" s="47"/>
      <c r="E130" s="47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42" x14ac:dyDescent="0.2">
      <c r="D131" s="2"/>
      <c r="E131" s="2"/>
    </row>
    <row r="132" spans="1:42" x14ac:dyDescent="0.2">
      <c r="D132" s="2"/>
      <c r="E132" s="2"/>
    </row>
    <row r="133" spans="1:42" x14ac:dyDescent="0.2">
      <c r="D133" s="2"/>
      <c r="E133" s="2"/>
    </row>
    <row r="134" spans="1:42" x14ac:dyDescent="0.2">
      <c r="D134" s="2"/>
      <c r="E134" s="2"/>
    </row>
    <row r="135" spans="1:42" x14ac:dyDescent="0.2">
      <c r="D135" s="2"/>
      <c r="E135" s="2"/>
      <c r="F135" s="2"/>
      <c r="G135" s="2"/>
      <c r="H135" s="2"/>
      <c r="I135" s="2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x14ac:dyDescent="0.2">
      <c r="D136" s="2"/>
      <c r="E136" s="2"/>
      <c r="F136" s="2"/>
      <c r="G136" s="2"/>
      <c r="H136" s="2"/>
      <c r="I136" s="2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x14ac:dyDescent="0.2">
      <c r="D137" s="2"/>
      <c r="E137" s="2"/>
      <c r="F137" s="2"/>
      <c r="G137" s="2"/>
      <c r="H137" s="2"/>
      <c r="I137" s="2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x14ac:dyDescent="0.2">
      <c r="D138" s="2"/>
      <c r="E138" s="2"/>
      <c r="F138" s="2"/>
      <c r="G138" s="2"/>
      <c r="H138" s="2"/>
      <c r="I138" s="2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x14ac:dyDescent="0.2">
      <c r="D139" s="2"/>
      <c r="E139" s="2"/>
      <c r="F139" s="2"/>
      <c r="G139" s="2"/>
      <c r="H139" s="2"/>
      <c r="I139" s="2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x14ac:dyDescent="0.2">
      <c r="D140" s="2"/>
      <c r="E140" s="2"/>
      <c r="F140" s="2"/>
      <c r="G140" s="2"/>
      <c r="H140" s="2"/>
      <c r="I140" s="2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x14ac:dyDescent="0.2">
      <c r="D141" s="2"/>
      <c r="E141" s="2"/>
      <c r="F141" s="2"/>
      <c r="G141" s="2"/>
      <c r="H141" s="2"/>
      <c r="I141" s="2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x14ac:dyDescent="0.2">
      <c r="D142" s="2"/>
      <c r="E142" s="2"/>
      <c r="F142" s="2"/>
      <c r="G142" s="2"/>
      <c r="H142" s="2"/>
      <c r="I142" s="2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 x14ac:dyDescent="0.2">
      <c r="D143" s="2"/>
      <c r="E143" s="2"/>
      <c r="F143" s="2"/>
      <c r="G143" s="2"/>
      <c r="H143" s="2"/>
      <c r="I143" s="2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x14ac:dyDescent="0.2">
      <c r="D144" s="2"/>
      <c r="E144" s="2"/>
      <c r="F144" s="2"/>
      <c r="G144" s="2"/>
      <c r="H144" s="2"/>
      <c r="I144" s="2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4:42" x14ac:dyDescent="0.2">
      <c r="D145" s="2"/>
      <c r="E145" s="2"/>
      <c r="F145" s="2"/>
      <c r="G145" s="2"/>
      <c r="H145" s="2"/>
      <c r="I145" s="2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4:42" x14ac:dyDescent="0.2">
      <c r="D146" s="2"/>
      <c r="E146" s="2"/>
      <c r="F146" s="2"/>
      <c r="G146" s="2"/>
      <c r="H146" s="2"/>
      <c r="I146" s="2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4:42" x14ac:dyDescent="0.2">
      <c r="D147" s="2"/>
      <c r="E147" s="2"/>
      <c r="F147" s="2"/>
      <c r="G147" s="2"/>
      <c r="H147" s="2"/>
      <c r="I147" s="2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4:42" x14ac:dyDescent="0.2">
      <c r="D148" s="2"/>
      <c r="E148" s="2"/>
      <c r="F148" s="2"/>
      <c r="G148" s="2"/>
      <c r="H148" s="2"/>
      <c r="I148" s="2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4:42" x14ac:dyDescent="0.2">
      <c r="D149" s="2"/>
      <c r="E149" s="2"/>
      <c r="F149" s="2"/>
      <c r="G149" s="2"/>
      <c r="H149" s="2"/>
      <c r="I149" s="2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4:42" x14ac:dyDescent="0.2">
      <c r="D150" s="2"/>
      <c r="E150" s="2"/>
      <c r="F150" s="2"/>
      <c r="G150" s="2"/>
      <c r="H150" s="2"/>
      <c r="I150" s="2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4:42" x14ac:dyDescent="0.2">
      <c r="D151" s="2"/>
      <c r="E151" s="2"/>
      <c r="F151" s="2"/>
      <c r="G151" s="2"/>
      <c r="H151" s="2"/>
      <c r="I151" s="2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4:42" x14ac:dyDescent="0.2">
      <c r="D152" s="2"/>
      <c r="E152" s="2"/>
      <c r="F152" s="2"/>
      <c r="G152" s="2"/>
      <c r="H152" s="2"/>
      <c r="I152" s="2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4:42" x14ac:dyDescent="0.2">
      <c r="D153" s="2"/>
      <c r="E153" s="2"/>
      <c r="F153" s="2"/>
      <c r="G153" s="2"/>
      <c r="H153" s="2"/>
      <c r="I153" s="2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4:42" x14ac:dyDescent="0.2">
      <c r="D154" s="2"/>
      <c r="E154" s="2"/>
      <c r="F154" s="2"/>
      <c r="G154" s="2"/>
      <c r="H154" s="2"/>
      <c r="I154" s="2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4:42" x14ac:dyDescent="0.2">
      <c r="D155" s="2"/>
      <c r="E155" s="2"/>
      <c r="F155" s="2"/>
      <c r="G155" s="2"/>
      <c r="H155" s="2"/>
      <c r="I155" s="2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4:42" x14ac:dyDescent="0.2">
      <c r="D156" s="2"/>
      <c r="E156" s="2"/>
      <c r="F156" s="2"/>
      <c r="G156" s="2"/>
      <c r="H156" s="2"/>
      <c r="I156" s="2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4:42" x14ac:dyDescent="0.2">
      <c r="D157" s="2"/>
      <c r="E157" s="2"/>
      <c r="F157" s="2"/>
      <c r="G157" s="2"/>
      <c r="H157" s="2"/>
      <c r="I157" s="2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4:42" x14ac:dyDescent="0.2">
      <c r="D158" s="2"/>
      <c r="E158" s="2"/>
      <c r="F158" s="2"/>
      <c r="G158" s="2"/>
      <c r="H158" s="2"/>
      <c r="I158" s="2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4:42" x14ac:dyDescent="0.2">
      <c r="D159" s="2"/>
      <c r="E159" s="2"/>
      <c r="F159" s="2"/>
      <c r="G159" s="2"/>
      <c r="H159" s="2"/>
      <c r="I159" s="2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4:42" x14ac:dyDescent="0.2">
      <c r="D160" s="2"/>
      <c r="E160" s="2"/>
      <c r="F160" s="2"/>
      <c r="G160" s="2"/>
      <c r="H160" s="2"/>
      <c r="I160" s="2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4:42" x14ac:dyDescent="0.2">
      <c r="D161" s="2"/>
      <c r="E161" s="2"/>
      <c r="F161" s="2"/>
      <c r="G161" s="2"/>
      <c r="H161" s="2"/>
      <c r="I161" s="2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4:42" x14ac:dyDescent="0.2">
      <c r="D162" s="2"/>
      <c r="E162" s="2"/>
      <c r="F162" s="2"/>
      <c r="G162" s="2"/>
      <c r="H162" s="2"/>
      <c r="I162" s="2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4:42" x14ac:dyDescent="0.2">
      <c r="D163" s="2"/>
      <c r="E163" s="2"/>
      <c r="F163" s="2"/>
      <c r="G163" s="2"/>
      <c r="H163" s="2"/>
      <c r="I163" s="2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4:42" x14ac:dyDescent="0.2">
      <c r="D164" s="2"/>
      <c r="E164" s="2"/>
      <c r="F164" s="2"/>
      <c r="G164" s="2"/>
      <c r="H164" s="2"/>
      <c r="I164" s="2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4:42" x14ac:dyDescent="0.2">
      <c r="D165" s="2"/>
      <c r="E165" s="2"/>
      <c r="F165" s="2"/>
      <c r="G165" s="2"/>
      <c r="H165" s="2"/>
      <c r="I165" s="2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4:42" x14ac:dyDescent="0.2">
      <c r="D166" s="2"/>
      <c r="E166" s="2"/>
      <c r="F166" s="2"/>
      <c r="G166" s="2"/>
      <c r="H166" s="2"/>
      <c r="I166" s="2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4:42" x14ac:dyDescent="0.2">
      <c r="D167" s="2"/>
      <c r="E167" s="2"/>
      <c r="F167" s="2"/>
      <c r="G167" s="2"/>
      <c r="H167" s="2"/>
      <c r="I167" s="2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4:42" x14ac:dyDescent="0.2">
      <c r="D168" s="2"/>
      <c r="E168" s="2"/>
      <c r="F168" s="2"/>
      <c r="G168" s="2"/>
      <c r="H168" s="2"/>
      <c r="I168" s="2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4:42" x14ac:dyDescent="0.2">
      <c r="D169" s="2"/>
      <c r="E169" s="2"/>
      <c r="F169" s="2"/>
      <c r="G169" s="2"/>
      <c r="H169" s="2"/>
      <c r="I169" s="2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4:42" x14ac:dyDescent="0.2">
      <c r="D170" s="2"/>
      <c r="E170" s="2"/>
      <c r="F170" s="2"/>
      <c r="G170" s="2"/>
      <c r="H170" s="2"/>
      <c r="I170" s="2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4:42" x14ac:dyDescent="0.2">
      <c r="D171" s="2"/>
      <c r="E171" s="2"/>
      <c r="F171" s="2"/>
      <c r="G171" s="2"/>
      <c r="H171" s="2"/>
      <c r="I171" s="2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4:42" x14ac:dyDescent="0.2">
      <c r="D172" s="2"/>
      <c r="E172" s="2"/>
      <c r="F172" s="2"/>
      <c r="G172" s="2"/>
      <c r="H172" s="2"/>
      <c r="I172" s="2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4:42" x14ac:dyDescent="0.2">
      <c r="D173" s="2"/>
      <c r="E173" s="2"/>
      <c r="F173" s="2"/>
      <c r="G173" s="2"/>
      <c r="H173" s="2"/>
      <c r="I173" s="2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4:42" x14ac:dyDescent="0.2">
      <c r="D174" s="2"/>
      <c r="E174" s="2"/>
      <c r="F174" s="2"/>
      <c r="G174" s="2"/>
      <c r="H174" s="2"/>
      <c r="I174" s="2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4:42" x14ac:dyDescent="0.2">
      <c r="D175" s="2"/>
      <c r="E175" s="2"/>
      <c r="F175" s="2"/>
      <c r="G175" s="2"/>
      <c r="H175" s="2"/>
      <c r="I175" s="2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4:42" x14ac:dyDescent="0.2">
      <c r="D176" s="2"/>
      <c r="E176" s="2"/>
      <c r="F176" s="2"/>
      <c r="G176" s="2"/>
      <c r="H176" s="2"/>
      <c r="I176" s="2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4:42" x14ac:dyDescent="0.2">
      <c r="D177" s="2"/>
      <c r="E177" s="2"/>
      <c r="F177" s="2"/>
      <c r="G177" s="2"/>
      <c r="H177" s="2"/>
      <c r="I177" s="2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4:42" x14ac:dyDescent="0.2">
      <c r="D178" s="2"/>
      <c r="E178" s="2"/>
      <c r="F178" s="2"/>
      <c r="G178" s="2"/>
      <c r="H178" s="2"/>
      <c r="I178" s="2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4:42" x14ac:dyDescent="0.2">
      <c r="D179" s="2"/>
      <c r="E179" s="2"/>
      <c r="F179" s="2"/>
      <c r="G179" s="2"/>
      <c r="H179" s="2"/>
      <c r="I179" s="2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4:42" x14ac:dyDescent="0.2">
      <c r="D180" s="2"/>
      <c r="E180" s="2"/>
      <c r="F180" s="2"/>
      <c r="G180" s="2"/>
      <c r="H180" s="2"/>
      <c r="I180" s="2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4:42" x14ac:dyDescent="0.2">
      <c r="D181" s="2"/>
      <c r="E181" s="2"/>
      <c r="F181" s="2"/>
      <c r="G181" s="2"/>
      <c r="H181" s="2"/>
      <c r="I181" s="2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4:42" x14ac:dyDescent="0.2">
      <c r="D182" s="2"/>
      <c r="E182" s="2"/>
      <c r="F182" s="2"/>
      <c r="G182" s="2"/>
      <c r="H182" s="2"/>
      <c r="I182" s="2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4:42" x14ac:dyDescent="0.2">
      <c r="D183" s="2"/>
      <c r="E183" s="2"/>
      <c r="F183" s="2"/>
      <c r="G183" s="2"/>
      <c r="H183" s="2"/>
      <c r="I183" s="2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4:42" x14ac:dyDescent="0.2">
      <c r="D184" s="2"/>
      <c r="E184" s="2"/>
      <c r="F184" s="2"/>
      <c r="G184" s="2"/>
      <c r="H184" s="2"/>
      <c r="I184" s="2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4:42" x14ac:dyDescent="0.2">
      <c r="D185" s="2"/>
      <c r="E185" s="2"/>
      <c r="F185" s="2"/>
      <c r="G185" s="2"/>
      <c r="H185" s="2"/>
      <c r="I185" s="2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4:42" x14ac:dyDescent="0.2">
      <c r="D186" s="2"/>
      <c r="E186" s="2"/>
      <c r="F186" s="2"/>
      <c r="G186" s="2"/>
      <c r="H186" s="2"/>
      <c r="I186" s="2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4:42" x14ac:dyDescent="0.2">
      <c r="D187" s="2"/>
      <c r="E187" s="2"/>
      <c r="F187" s="2"/>
      <c r="G187" s="2"/>
      <c r="H187" s="2"/>
      <c r="I187" s="2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4:42" x14ac:dyDescent="0.2">
      <c r="D188" s="2"/>
      <c r="E188" s="2"/>
      <c r="F188" s="2"/>
      <c r="G188" s="2"/>
      <c r="H188" s="2"/>
      <c r="I188" s="2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4:42" x14ac:dyDescent="0.2">
      <c r="D189" s="2"/>
      <c r="E189" s="2"/>
      <c r="F189" s="2"/>
      <c r="G189" s="2"/>
      <c r="H189" s="2"/>
      <c r="I189" s="2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4:42" x14ac:dyDescent="0.2">
      <c r="D190" s="2"/>
      <c r="E190" s="2"/>
      <c r="F190" s="2"/>
      <c r="G190" s="2"/>
      <c r="H190" s="2"/>
      <c r="I190" s="2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4:42" x14ac:dyDescent="0.2">
      <c r="D191" s="2"/>
      <c r="E191" s="2"/>
      <c r="F191" s="2"/>
      <c r="G191" s="2"/>
      <c r="H191" s="2"/>
      <c r="I191" s="2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4:42" x14ac:dyDescent="0.2">
      <c r="D192" s="2"/>
      <c r="E192" s="2"/>
      <c r="F192" s="2"/>
      <c r="G192" s="2"/>
      <c r="H192" s="2"/>
      <c r="I192" s="2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4:42" x14ac:dyDescent="0.2">
      <c r="D193" s="2"/>
      <c r="E193" s="2"/>
      <c r="F193" s="2"/>
      <c r="G193" s="2"/>
      <c r="H193" s="2"/>
      <c r="I193" s="2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4:42" x14ac:dyDescent="0.2">
      <c r="D194" s="2"/>
      <c r="E194" s="2"/>
      <c r="F194" s="2"/>
      <c r="G194" s="2"/>
      <c r="H194" s="2"/>
      <c r="I194" s="2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4:42" x14ac:dyDescent="0.2">
      <c r="D195" s="2"/>
      <c r="E195" s="2"/>
      <c r="F195" s="2"/>
      <c r="G195" s="2"/>
      <c r="H195" s="2"/>
      <c r="I195" s="2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4:42" x14ac:dyDescent="0.2">
      <c r="D196" s="2"/>
      <c r="E196" s="2"/>
      <c r="F196" s="2"/>
      <c r="G196" s="2"/>
      <c r="H196" s="2"/>
      <c r="I196" s="2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4:42" x14ac:dyDescent="0.2">
      <c r="D197" s="2"/>
      <c r="E197" s="2"/>
      <c r="F197" s="2"/>
      <c r="G197" s="2"/>
      <c r="H197" s="2"/>
      <c r="I197" s="2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4:42" x14ac:dyDescent="0.2">
      <c r="D198" s="2"/>
      <c r="E198" s="2"/>
      <c r="F198" s="2"/>
      <c r="G198" s="2"/>
      <c r="H198" s="2"/>
      <c r="I198" s="2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4:42" x14ac:dyDescent="0.2">
      <c r="D199" s="2"/>
      <c r="E199" s="2"/>
      <c r="F199" s="2"/>
      <c r="G199" s="2"/>
      <c r="H199" s="2"/>
      <c r="I199" s="2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4:42" x14ac:dyDescent="0.2">
      <c r="D200" s="2"/>
      <c r="E200" s="2"/>
      <c r="F200" s="2"/>
      <c r="G200" s="2"/>
      <c r="H200" s="2"/>
      <c r="I200" s="2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4:42" x14ac:dyDescent="0.2">
      <c r="D201" s="2"/>
      <c r="E201" s="2"/>
      <c r="F201" s="2"/>
      <c r="G201" s="2"/>
      <c r="H201" s="2"/>
      <c r="I201" s="2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4:42" x14ac:dyDescent="0.2">
      <c r="D202" s="2"/>
      <c r="E202" s="2"/>
      <c r="F202" s="2"/>
      <c r="G202" s="2"/>
      <c r="H202" s="2"/>
      <c r="I202" s="2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4:42" x14ac:dyDescent="0.2">
      <c r="D203" s="2"/>
      <c r="E203" s="2"/>
      <c r="F203" s="2"/>
      <c r="G203" s="2"/>
      <c r="H203" s="2"/>
      <c r="I203" s="2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4:42" x14ac:dyDescent="0.2">
      <c r="D204" s="2"/>
      <c r="E204" s="2"/>
      <c r="F204" s="2"/>
      <c r="G204" s="2"/>
      <c r="H204" s="2"/>
      <c r="I204" s="2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4:42" x14ac:dyDescent="0.2">
      <c r="D205" s="2"/>
      <c r="E205" s="2"/>
      <c r="F205" s="2"/>
      <c r="G205" s="2"/>
      <c r="H205" s="2"/>
      <c r="I205" s="2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4:42" x14ac:dyDescent="0.2">
      <c r="D206" s="2"/>
      <c r="E206" s="2"/>
      <c r="F206" s="2"/>
      <c r="G206" s="2"/>
      <c r="H206" s="2"/>
      <c r="I206" s="2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4:42" x14ac:dyDescent="0.2">
      <c r="D207" s="2"/>
      <c r="E207" s="2"/>
      <c r="F207" s="2"/>
      <c r="G207" s="2"/>
      <c r="H207" s="2"/>
      <c r="I207" s="2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4:42" x14ac:dyDescent="0.2">
      <c r="D208" s="2"/>
      <c r="E208" s="2"/>
      <c r="F208" s="2"/>
      <c r="G208" s="2"/>
      <c r="H208" s="2"/>
      <c r="I208" s="2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4:42" x14ac:dyDescent="0.2">
      <c r="D209" s="2"/>
      <c r="E209" s="2"/>
      <c r="F209" s="2"/>
      <c r="G209" s="2"/>
      <c r="H209" s="2"/>
      <c r="I209" s="2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4:42" x14ac:dyDescent="0.2">
      <c r="D210" s="2"/>
      <c r="E210" s="2"/>
      <c r="F210" s="2"/>
      <c r="G210" s="2"/>
      <c r="H210" s="2"/>
      <c r="I210" s="2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4:42" x14ac:dyDescent="0.2">
      <c r="D211" s="2"/>
      <c r="E211" s="2"/>
      <c r="F211" s="2"/>
      <c r="G211" s="2"/>
      <c r="H211" s="2"/>
      <c r="I211" s="2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4:42" x14ac:dyDescent="0.2">
      <c r="D212" s="2"/>
      <c r="E212" s="2"/>
      <c r="F212" s="2"/>
      <c r="G212" s="2"/>
      <c r="H212" s="2"/>
      <c r="I212" s="2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4:42" x14ac:dyDescent="0.2">
      <c r="D213" s="2"/>
      <c r="E213" s="2"/>
      <c r="F213" s="2"/>
      <c r="G213" s="2"/>
      <c r="H213" s="2"/>
      <c r="I213" s="2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4:42" x14ac:dyDescent="0.2">
      <c r="D214" s="2"/>
      <c r="E214" s="2"/>
      <c r="F214" s="2"/>
      <c r="G214" s="2"/>
      <c r="H214" s="2"/>
      <c r="I214" s="2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4:42" x14ac:dyDescent="0.2">
      <c r="D215" s="2"/>
      <c r="E215" s="2"/>
      <c r="F215" s="2"/>
      <c r="G215" s="2"/>
      <c r="H215" s="2"/>
      <c r="I215" s="2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4:42" x14ac:dyDescent="0.2">
      <c r="D216" s="2"/>
      <c r="E216" s="2"/>
      <c r="F216" s="2"/>
      <c r="G216" s="2"/>
      <c r="H216" s="2"/>
      <c r="I216" s="2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4:42" x14ac:dyDescent="0.2">
      <c r="D217" s="2"/>
      <c r="E217" s="2"/>
      <c r="F217" s="2"/>
      <c r="G217" s="2"/>
      <c r="H217" s="2"/>
      <c r="I217" s="2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4:42" x14ac:dyDescent="0.2">
      <c r="D218" s="2"/>
      <c r="E218" s="2"/>
      <c r="F218" s="2"/>
      <c r="G218" s="2"/>
      <c r="H218" s="2"/>
      <c r="I218" s="2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4:42" x14ac:dyDescent="0.2">
      <c r="D219" s="2"/>
      <c r="E219" s="2"/>
      <c r="F219" s="2"/>
      <c r="G219" s="2"/>
      <c r="H219" s="2"/>
      <c r="I219" s="2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4:42" x14ac:dyDescent="0.2">
      <c r="D220" s="2"/>
      <c r="E220" s="2"/>
      <c r="F220" s="2"/>
      <c r="G220" s="2"/>
      <c r="H220" s="2"/>
      <c r="I220" s="2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4:42" x14ac:dyDescent="0.2">
      <c r="D221" s="2"/>
      <c r="E221" s="2"/>
      <c r="F221" s="2"/>
      <c r="G221" s="2"/>
      <c r="H221" s="2"/>
      <c r="I221" s="2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4:42" x14ac:dyDescent="0.2">
      <c r="D222" s="2"/>
      <c r="E222" s="2"/>
      <c r="F222" s="2"/>
      <c r="G222" s="2"/>
      <c r="H222" s="2"/>
      <c r="I222" s="2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4:42" x14ac:dyDescent="0.2">
      <c r="D223" s="2"/>
      <c r="E223" s="2"/>
      <c r="F223" s="2"/>
      <c r="G223" s="2"/>
      <c r="H223" s="2"/>
      <c r="I223" s="2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4:42" x14ac:dyDescent="0.2">
      <c r="D224" s="2"/>
      <c r="E224" s="2"/>
      <c r="F224" s="2"/>
      <c r="G224" s="2"/>
      <c r="H224" s="2"/>
      <c r="I224" s="2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4:42" x14ac:dyDescent="0.2">
      <c r="D225" s="2"/>
      <c r="E225" s="2"/>
      <c r="F225" s="2"/>
      <c r="G225" s="2"/>
      <c r="H225" s="2"/>
      <c r="I225" s="2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4:42" x14ac:dyDescent="0.2">
      <c r="D226" s="2"/>
      <c r="E226" s="2"/>
      <c r="F226" s="2"/>
      <c r="G226" s="2"/>
      <c r="H226" s="2"/>
      <c r="I226" s="2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4:42" x14ac:dyDescent="0.2">
      <c r="D227" s="2"/>
      <c r="E227" s="2"/>
      <c r="F227" s="2"/>
      <c r="G227" s="2"/>
      <c r="H227" s="2"/>
      <c r="I227" s="2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4:42" x14ac:dyDescent="0.2">
      <c r="D228" s="2"/>
      <c r="E228" s="2"/>
      <c r="F228" s="2"/>
      <c r="G228" s="2"/>
      <c r="H228" s="2"/>
      <c r="I228" s="2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4:42" x14ac:dyDescent="0.2">
      <c r="D229" s="2"/>
      <c r="E229" s="2"/>
      <c r="F229" s="2"/>
      <c r="G229" s="2"/>
      <c r="H229" s="2"/>
      <c r="I229" s="2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4:42" x14ac:dyDescent="0.2">
      <c r="D230" s="2"/>
      <c r="E230" s="2"/>
      <c r="F230" s="2"/>
      <c r="G230" s="2"/>
      <c r="H230" s="2"/>
      <c r="I230" s="2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4:42" x14ac:dyDescent="0.2">
      <c r="D231" s="2"/>
      <c r="E231" s="2"/>
      <c r="F231" s="2"/>
      <c r="G231" s="2"/>
      <c r="H231" s="2"/>
      <c r="I231" s="2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4:42" x14ac:dyDescent="0.2">
      <c r="D232" s="2"/>
      <c r="E232" s="2"/>
      <c r="F232" s="2"/>
      <c r="G232" s="2"/>
      <c r="H232" s="2"/>
      <c r="I232" s="2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4:42" x14ac:dyDescent="0.2">
      <c r="D233" s="2"/>
      <c r="E233" s="2"/>
      <c r="F233" s="2"/>
      <c r="G233" s="2"/>
      <c r="H233" s="2"/>
      <c r="I233" s="2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4:42" x14ac:dyDescent="0.2">
      <c r="D234" s="2"/>
      <c r="E234" s="2"/>
      <c r="F234" s="2"/>
      <c r="G234" s="2"/>
      <c r="H234" s="2"/>
      <c r="I234" s="2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4:42" x14ac:dyDescent="0.2">
      <c r="D235" s="2"/>
      <c r="E235" s="2"/>
      <c r="F235" s="2"/>
      <c r="G235" s="2"/>
      <c r="H235" s="2"/>
      <c r="I235" s="2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4:42" x14ac:dyDescent="0.2">
      <c r="D236" s="2"/>
      <c r="E236" s="2"/>
      <c r="F236" s="2"/>
      <c r="G236" s="2"/>
      <c r="H236" s="2"/>
      <c r="I236" s="2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4:42" x14ac:dyDescent="0.2">
      <c r="D237" s="2"/>
      <c r="E237" s="2"/>
      <c r="F237" s="2"/>
      <c r="G237" s="2"/>
      <c r="H237" s="2"/>
      <c r="I237" s="2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4:42" x14ac:dyDescent="0.2">
      <c r="D238" s="2"/>
      <c r="E238" s="2"/>
      <c r="F238" s="2"/>
      <c r="G238" s="2"/>
      <c r="H238" s="2"/>
      <c r="I238" s="2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4:42" x14ac:dyDescent="0.2">
      <c r="D239" s="2"/>
      <c r="E239" s="2"/>
      <c r="F239" s="2"/>
      <c r="G239" s="2"/>
      <c r="H239" s="2"/>
      <c r="I239" s="2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4:42" x14ac:dyDescent="0.2">
      <c r="D240" s="2"/>
      <c r="E240" s="2"/>
      <c r="F240" s="2"/>
      <c r="G240" s="2"/>
      <c r="H240" s="2"/>
      <c r="I240" s="2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spans="4:42" x14ac:dyDescent="0.2">
      <c r="D241" s="2"/>
      <c r="E241" s="2"/>
      <c r="F241" s="2"/>
      <c r="G241" s="2"/>
      <c r="H241" s="2"/>
      <c r="I241" s="2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4:42" x14ac:dyDescent="0.2">
      <c r="D242" s="2"/>
      <c r="E242" s="2"/>
      <c r="F242" s="2"/>
      <c r="G242" s="2"/>
      <c r="H242" s="2"/>
      <c r="I242" s="2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spans="4:42" x14ac:dyDescent="0.2">
      <c r="D243" s="2"/>
      <c r="E243" s="2"/>
      <c r="F243" s="2"/>
      <c r="G243" s="2"/>
      <c r="H243" s="2"/>
      <c r="I243" s="2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spans="4:42" x14ac:dyDescent="0.2">
      <c r="D244" s="2"/>
      <c r="E244" s="2"/>
      <c r="F244" s="2"/>
      <c r="G244" s="2"/>
      <c r="H244" s="2"/>
      <c r="I244" s="2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spans="4:42" x14ac:dyDescent="0.2">
      <c r="D245" s="2"/>
      <c r="E245" s="2"/>
      <c r="F245" s="2"/>
      <c r="G245" s="2"/>
      <c r="H245" s="2"/>
      <c r="I245" s="2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spans="4:42" x14ac:dyDescent="0.2">
      <c r="D246" s="2"/>
      <c r="E246" s="2"/>
      <c r="F246" s="2"/>
      <c r="G246" s="2"/>
      <c r="H246" s="2"/>
      <c r="I246" s="2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</row>
    <row r="247" spans="4:42" x14ac:dyDescent="0.2">
      <c r="D247" s="2"/>
      <c r="E247" s="2"/>
      <c r="F247" s="2"/>
      <c r="G247" s="2"/>
      <c r="H247" s="2"/>
      <c r="I247" s="2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</row>
    <row r="248" spans="4:42" x14ac:dyDescent="0.2">
      <c r="D248" s="2"/>
      <c r="E248" s="2"/>
      <c r="F248" s="2"/>
      <c r="G248" s="2"/>
      <c r="H248" s="2"/>
      <c r="I248" s="2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</row>
    <row r="249" spans="4:42" x14ac:dyDescent="0.2">
      <c r="D249" s="2"/>
      <c r="E249" s="2"/>
      <c r="F249" s="2"/>
      <c r="G249" s="2"/>
      <c r="H249" s="2"/>
      <c r="I249" s="2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spans="4:42" x14ac:dyDescent="0.2">
      <c r="D250" s="2"/>
      <c r="E250" s="2"/>
      <c r="F250" s="2"/>
      <c r="G250" s="2"/>
      <c r="H250" s="2"/>
      <c r="I250" s="2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4:42" x14ac:dyDescent="0.2">
      <c r="D251" s="2"/>
      <c r="E251" s="2"/>
      <c r="F251" s="2"/>
      <c r="G251" s="2"/>
      <c r="H251" s="2"/>
      <c r="I251" s="2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spans="4:42" x14ac:dyDescent="0.2">
      <c r="D252" s="2"/>
      <c r="E252" s="2"/>
      <c r="F252" s="2"/>
      <c r="G252" s="2"/>
      <c r="H252" s="2"/>
      <c r="I252" s="2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4:42" x14ac:dyDescent="0.2">
      <c r="D253" s="2"/>
      <c r="E253" s="2"/>
      <c r="F253" s="2"/>
      <c r="G253" s="2"/>
      <c r="H253" s="2"/>
      <c r="I253" s="2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</row>
    <row r="254" spans="4:42" x14ac:dyDescent="0.2">
      <c r="D254" s="2"/>
      <c r="E254" s="2"/>
      <c r="F254" s="2"/>
      <c r="G254" s="2"/>
      <c r="H254" s="2"/>
      <c r="I254" s="2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</row>
    <row r="255" spans="4:42" x14ac:dyDescent="0.2">
      <c r="D255" s="2"/>
      <c r="E255" s="2"/>
      <c r="F255" s="2"/>
      <c r="G255" s="2"/>
      <c r="H255" s="2"/>
      <c r="I255" s="2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</row>
    <row r="256" spans="4:42" x14ac:dyDescent="0.2">
      <c r="D256" s="2"/>
      <c r="E256" s="2"/>
      <c r="F256" s="2"/>
      <c r="G256" s="2"/>
      <c r="H256" s="2"/>
      <c r="I256" s="2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</row>
    <row r="257" spans="4:42" x14ac:dyDescent="0.2">
      <c r="D257" s="2"/>
      <c r="E257" s="2"/>
      <c r="F257" s="2"/>
      <c r="G257" s="2"/>
      <c r="H257" s="2"/>
      <c r="I257" s="2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4:42" x14ac:dyDescent="0.2">
      <c r="D258" s="2"/>
      <c r="E258" s="2"/>
      <c r="F258" s="2"/>
      <c r="G258" s="2"/>
      <c r="H258" s="2"/>
      <c r="I258" s="2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4:42" x14ac:dyDescent="0.2">
      <c r="D259" s="2"/>
      <c r="E259" s="2"/>
      <c r="F259" s="2"/>
      <c r="G259" s="2"/>
      <c r="H259" s="2"/>
      <c r="I259" s="2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4:42" x14ac:dyDescent="0.2">
      <c r="D260" s="2"/>
      <c r="E260" s="2"/>
      <c r="F260" s="2"/>
      <c r="G260" s="2"/>
      <c r="H260" s="2"/>
      <c r="I260" s="2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</row>
    <row r="261" spans="4:42" x14ac:dyDescent="0.2">
      <c r="D261" s="2"/>
      <c r="E261" s="2"/>
      <c r="F261" s="2"/>
      <c r="G261" s="2"/>
      <c r="H261" s="2"/>
      <c r="I261" s="2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</row>
    <row r="262" spans="4:42" x14ac:dyDescent="0.2">
      <c r="D262" s="2"/>
      <c r="E262" s="2"/>
      <c r="F262" s="2"/>
      <c r="G262" s="2"/>
      <c r="H262" s="2"/>
      <c r="I262" s="2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</row>
    <row r="263" spans="4:42" x14ac:dyDescent="0.2">
      <c r="D263" s="2"/>
      <c r="E263" s="2"/>
      <c r="F263" s="2"/>
      <c r="G263" s="2"/>
      <c r="H263" s="2"/>
      <c r="I263" s="2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4:42" x14ac:dyDescent="0.2">
      <c r="D264" s="2"/>
      <c r="E264" s="2"/>
      <c r="F264" s="2"/>
      <c r="G264" s="2"/>
      <c r="H264" s="2"/>
      <c r="I264" s="2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</row>
    <row r="265" spans="4:42" x14ac:dyDescent="0.2">
      <c r="D265" s="2"/>
      <c r="E265" s="2"/>
      <c r="F265" s="2"/>
      <c r="G265" s="2"/>
      <c r="H265" s="2"/>
      <c r="I265" s="2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</row>
    <row r="266" spans="4:42" x14ac:dyDescent="0.2">
      <c r="D266" s="2"/>
      <c r="E266" s="2"/>
      <c r="F266" s="2"/>
      <c r="G266" s="2"/>
      <c r="H266" s="2"/>
      <c r="I266" s="2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</row>
    <row r="267" spans="4:42" x14ac:dyDescent="0.2">
      <c r="D267" s="2"/>
      <c r="E267" s="2"/>
      <c r="F267" s="2"/>
      <c r="G267" s="2"/>
      <c r="H267" s="2"/>
      <c r="I267" s="2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</row>
    <row r="268" spans="4:42" x14ac:dyDescent="0.2">
      <c r="D268" s="2"/>
      <c r="E268" s="2"/>
      <c r="F268" s="2"/>
      <c r="G268" s="2"/>
      <c r="H268" s="2"/>
      <c r="I268" s="2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</row>
    <row r="269" spans="4:42" x14ac:dyDescent="0.2">
      <c r="D269" s="2"/>
      <c r="E269" s="2"/>
      <c r="F269" s="2"/>
      <c r="G269" s="2"/>
      <c r="H269" s="2"/>
      <c r="I269" s="2"/>
    </row>
    <row r="270" spans="4:42" x14ac:dyDescent="0.2">
      <c r="D270" s="2"/>
      <c r="E270" s="2"/>
      <c r="F270" s="2"/>
      <c r="G270" s="2"/>
      <c r="H270" s="2"/>
      <c r="I270" s="2"/>
    </row>
  </sheetData>
  <mergeCells count="71">
    <mergeCell ref="V22:V24"/>
    <mergeCell ref="W22:W24"/>
    <mergeCell ref="E18:E25"/>
    <mergeCell ref="C18:C25"/>
    <mergeCell ref="D18:D25"/>
    <mergeCell ref="L22:L25"/>
    <mergeCell ref="J21:K21"/>
    <mergeCell ref="G120:I120"/>
    <mergeCell ref="P9:W9"/>
    <mergeCell ref="F15:I17"/>
    <mergeCell ref="A10:W10"/>
    <mergeCell ref="A11:W11"/>
    <mergeCell ref="A12:W12"/>
    <mergeCell ref="J117:W117"/>
    <mergeCell ref="J120:K120"/>
    <mergeCell ref="L120:M120"/>
    <mergeCell ref="N120:O120"/>
    <mergeCell ref="P120:Q120"/>
    <mergeCell ref="R120:S120"/>
    <mergeCell ref="A15:A25"/>
    <mergeCell ref="B15:B25"/>
    <mergeCell ref="T22:T24"/>
    <mergeCell ref="U22:U24"/>
    <mergeCell ref="X15:Y20"/>
    <mergeCell ref="X21:X25"/>
    <mergeCell ref="Y21:Y25"/>
    <mergeCell ref="S22:S25"/>
    <mergeCell ref="R22:R25"/>
    <mergeCell ref="V21:W21"/>
    <mergeCell ref="R21:S21"/>
    <mergeCell ref="T21:U21"/>
    <mergeCell ref="J15:W20"/>
    <mergeCell ref="Q22:Q25"/>
    <mergeCell ref="P22:P25"/>
    <mergeCell ref="N21:O21"/>
    <mergeCell ref="N22:N25"/>
    <mergeCell ref="P21:Q21"/>
    <mergeCell ref="M22:M25"/>
    <mergeCell ref="K22:K25"/>
    <mergeCell ref="J119:K119"/>
    <mergeCell ref="L119:M119"/>
    <mergeCell ref="E115:E121"/>
    <mergeCell ref="L21:M21"/>
    <mergeCell ref="C15:E17"/>
    <mergeCell ref="G18:G25"/>
    <mergeCell ref="H18:H25"/>
    <mergeCell ref="I18:I25"/>
    <mergeCell ref="G118:I118"/>
    <mergeCell ref="G119:I119"/>
    <mergeCell ref="J22:J25"/>
    <mergeCell ref="J118:W118"/>
    <mergeCell ref="G115:I115"/>
    <mergeCell ref="J121:K121"/>
    <mergeCell ref="L121:M121"/>
    <mergeCell ref="N121:O121"/>
    <mergeCell ref="B123:W123"/>
    <mergeCell ref="G121:I121"/>
    <mergeCell ref="O22:O25"/>
    <mergeCell ref="AD90:AF90"/>
    <mergeCell ref="N119:O119"/>
    <mergeCell ref="P121:Q121"/>
    <mergeCell ref="X114:Y114"/>
    <mergeCell ref="P119:Q119"/>
    <mergeCell ref="R119:S119"/>
    <mergeCell ref="R121:S121"/>
    <mergeCell ref="C119:C120"/>
    <mergeCell ref="E122:I122"/>
    <mergeCell ref="X115:Y115"/>
    <mergeCell ref="X116:Y116"/>
    <mergeCell ref="G116:I116"/>
    <mergeCell ref="G117:I11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266"/>
  <sheetViews>
    <sheetView view="pageBreakPreview" topLeftCell="A100" zoomScale="80" zoomScaleSheetLayoutView="80" workbookViewId="0">
      <selection activeCell="A12" sqref="A12:W12"/>
    </sheetView>
  </sheetViews>
  <sheetFormatPr defaultColWidth="9.140625" defaultRowHeight="12.75" x14ac:dyDescent="0.2"/>
  <cols>
    <col min="1" max="1" width="12.5703125" style="38" customWidth="1"/>
    <col min="2" max="2" width="51.42578125" style="38" customWidth="1"/>
    <col min="3" max="3" width="8" style="1" customWidth="1"/>
    <col min="4" max="4" width="8" style="5" customWidth="1"/>
    <col min="5" max="5" width="8" style="1" customWidth="1"/>
    <col min="6" max="6" width="0.7109375" style="1" hidden="1" customWidth="1"/>
    <col min="7" max="7" width="6.42578125" style="1" customWidth="1"/>
    <col min="8" max="8" width="7.85546875" style="1" customWidth="1"/>
    <col min="9" max="9" width="8.5703125" style="1" customWidth="1"/>
    <col min="10" max="23" width="6.28515625" style="1" customWidth="1"/>
    <col min="24" max="24" width="7.5703125" style="1" customWidth="1"/>
    <col min="25" max="25" width="7.85546875" style="1" customWidth="1"/>
    <col min="26" max="30" width="9.140625" style="1"/>
    <col min="31" max="31" width="16.28515625" style="1" customWidth="1"/>
    <col min="32" max="16384" width="9.140625" style="1"/>
  </cols>
  <sheetData>
    <row r="1" spans="1:25" ht="14.25" customHeight="1" x14ac:dyDescent="0.2">
      <c r="A1" s="89"/>
      <c r="B1" s="89"/>
      <c r="C1" s="42"/>
      <c r="D1" s="43"/>
      <c r="E1" s="43"/>
      <c r="F1" s="43"/>
      <c r="G1" s="43"/>
      <c r="H1" s="43"/>
      <c r="I1" s="43"/>
      <c r="J1" s="42"/>
      <c r="K1" s="42"/>
      <c r="L1" s="42"/>
      <c r="M1" s="42"/>
      <c r="N1" s="42"/>
      <c r="O1" s="42"/>
      <c r="P1" s="42"/>
      <c r="Q1" s="44"/>
      <c r="R1" s="44"/>
      <c r="S1" s="44"/>
      <c r="T1" s="44"/>
      <c r="U1" s="44"/>
      <c r="V1" s="44"/>
      <c r="W1" s="44"/>
      <c r="X1" s="45"/>
      <c r="Y1" s="45"/>
    </row>
    <row r="2" spans="1:25" ht="14.25" customHeight="1" x14ac:dyDescent="0.2">
      <c r="A2" s="89"/>
      <c r="B2" s="89"/>
      <c r="C2" s="42"/>
      <c r="D2" s="43"/>
      <c r="E2" s="43"/>
      <c r="F2" s="43"/>
      <c r="G2" s="43"/>
      <c r="H2" s="43"/>
      <c r="I2" s="43"/>
      <c r="J2" s="42"/>
      <c r="K2" s="42"/>
      <c r="L2" s="42"/>
      <c r="M2" s="42"/>
      <c r="N2" s="42"/>
      <c r="O2" s="42"/>
      <c r="P2" s="42"/>
      <c r="Q2" s="44"/>
      <c r="R2" s="44"/>
      <c r="S2" s="44"/>
      <c r="T2" s="44"/>
      <c r="U2" s="44"/>
      <c r="V2" s="44"/>
      <c r="W2" s="44"/>
      <c r="X2" s="45"/>
      <c r="Y2" s="45"/>
    </row>
    <row r="3" spans="1:25" ht="14.25" customHeight="1" x14ac:dyDescent="0.2">
      <c r="A3" s="89"/>
      <c r="B3" s="89"/>
      <c r="C3" s="42"/>
      <c r="D3" s="43"/>
      <c r="E3" s="43"/>
      <c r="F3" s="43"/>
      <c r="G3" s="43"/>
      <c r="H3" s="43"/>
      <c r="I3" s="43"/>
      <c r="J3" s="42"/>
      <c r="K3" s="42"/>
      <c r="L3" s="42"/>
      <c r="M3" s="42"/>
      <c r="N3" s="42"/>
      <c r="O3" s="42"/>
      <c r="P3" s="42"/>
      <c r="Q3" s="44"/>
      <c r="R3" s="44"/>
      <c r="S3" s="44"/>
      <c r="T3" s="44"/>
      <c r="U3" s="44"/>
      <c r="V3" s="44"/>
      <c r="W3" s="44"/>
      <c r="X3" s="45"/>
      <c r="Y3" s="45"/>
    </row>
    <row r="4" spans="1:25" ht="14.25" customHeight="1" x14ac:dyDescent="0.2">
      <c r="A4" s="89"/>
      <c r="B4" s="89"/>
      <c r="C4" s="42"/>
      <c r="D4" s="43"/>
      <c r="E4" s="43"/>
      <c r="F4" s="43"/>
      <c r="G4" s="43"/>
      <c r="H4" s="43"/>
      <c r="I4" s="43"/>
      <c r="J4" s="42"/>
      <c r="K4" s="42"/>
      <c r="L4" s="42"/>
      <c r="M4" s="42"/>
      <c r="N4" s="42"/>
      <c r="O4" s="42"/>
      <c r="P4" s="42"/>
      <c r="Q4" s="44"/>
      <c r="R4" s="44"/>
      <c r="S4" s="44"/>
      <c r="T4" s="44"/>
      <c r="U4" s="44"/>
      <c r="V4" s="44"/>
      <c r="W4" s="44"/>
      <c r="X4" s="45"/>
      <c r="Y4" s="45"/>
    </row>
    <row r="5" spans="1:25" ht="14.25" customHeight="1" x14ac:dyDescent="0.25">
      <c r="A5" s="89"/>
      <c r="B5" s="89"/>
      <c r="C5" s="42"/>
      <c r="D5" s="43"/>
      <c r="E5" s="43"/>
      <c r="F5" s="43"/>
      <c r="G5" s="43"/>
      <c r="H5" s="43"/>
      <c r="I5" s="43"/>
      <c r="J5" s="45"/>
      <c r="K5" s="45"/>
      <c r="L5" s="45"/>
      <c r="M5" s="46"/>
      <c r="N5" s="33"/>
      <c r="O5" s="33"/>
      <c r="P5" s="34"/>
      <c r="Q5" s="33"/>
      <c r="R5" s="33"/>
      <c r="S5" s="33"/>
      <c r="T5" s="33"/>
      <c r="U5" s="33"/>
      <c r="V5" s="33"/>
      <c r="W5" s="35" t="s">
        <v>255</v>
      </c>
      <c r="X5" s="45"/>
      <c r="Y5" s="45"/>
    </row>
    <row r="6" spans="1:25" ht="14.25" customHeight="1" x14ac:dyDescent="0.25">
      <c r="A6" s="89"/>
      <c r="B6" s="89"/>
      <c r="C6" s="42"/>
      <c r="D6" s="43"/>
      <c r="E6" s="43"/>
      <c r="F6" s="43"/>
      <c r="G6" s="43"/>
      <c r="H6" s="43"/>
      <c r="I6" s="43"/>
      <c r="J6" s="45"/>
      <c r="K6" s="45"/>
      <c r="L6" s="45"/>
      <c r="M6" s="46"/>
      <c r="N6" s="33"/>
      <c r="O6" s="33"/>
      <c r="P6" s="34"/>
      <c r="Q6" s="33"/>
      <c r="R6" s="33"/>
      <c r="S6" s="33"/>
      <c r="T6" s="33"/>
      <c r="U6" s="33"/>
      <c r="V6" s="33"/>
      <c r="W6" s="35" t="s">
        <v>107</v>
      </c>
      <c r="X6" s="45"/>
      <c r="Y6" s="45"/>
    </row>
    <row r="7" spans="1:25" ht="14.25" customHeight="1" x14ac:dyDescent="0.25">
      <c r="A7" s="89"/>
      <c r="B7" s="89"/>
      <c r="C7" s="42"/>
      <c r="D7" s="43"/>
      <c r="E7" s="43"/>
      <c r="F7" s="43"/>
      <c r="G7" s="43"/>
      <c r="H7" s="43"/>
      <c r="I7" s="43"/>
      <c r="J7" s="45"/>
      <c r="K7" s="45"/>
      <c r="L7" s="45"/>
      <c r="M7" s="46"/>
      <c r="N7" s="33"/>
      <c r="O7" s="33"/>
      <c r="P7" s="34"/>
      <c r="Q7" s="33"/>
      <c r="R7" s="33"/>
      <c r="S7" s="33"/>
      <c r="T7" s="33"/>
      <c r="U7" s="33"/>
      <c r="V7" s="33"/>
      <c r="W7" s="35" t="s">
        <v>108</v>
      </c>
      <c r="X7" s="45"/>
      <c r="Y7" s="45"/>
    </row>
    <row r="8" spans="1:25" ht="14.25" customHeight="1" x14ac:dyDescent="0.25">
      <c r="A8" s="89"/>
      <c r="B8" s="89"/>
      <c r="C8" s="42"/>
      <c r="D8" s="43"/>
      <c r="E8" s="43"/>
      <c r="F8" s="43"/>
      <c r="G8" s="43"/>
      <c r="H8" s="43"/>
      <c r="I8" s="43"/>
      <c r="J8" s="45"/>
      <c r="K8" s="45"/>
      <c r="L8" s="45"/>
      <c r="M8" s="46"/>
      <c r="N8" s="33"/>
      <c r="O8" s="33"/>
      <c r="P8" s="34"/>
      <c r="Q8" s="33"/>
      <c r="R8" s="33"/>
      <c r="S8" s="33"/>
      <c r="T8" s="33"/>
      <c r="U8" s="33"/>
      <c r="V8" s="33"/>
      <c r="W8" s="35" t="s">
        <v>181</v>
      </c>
      <c r="X8" s="45"/>
      <c r="Y8" s="45"/>
    </row>
    <row r="9" spans="1:25" ht="14.25" customHeight="1" x14ac:dyDescent="0.25">
      <c r="A9" s="90"/>
      <c r="B9" s="90"/>
      <c r="C9" s="43"/>
      <c r="D9" s="43"/>
      <c r="E9" s="43"/>
      <c r="F9" s="43"/>
      <c r="G9" s="43"/>
      <c r="H9" s="43"/>
      <c r="I9" s="43"/>
      <c r="J9" s="47"/>
      <c r="K9" s="47"/>
      <c r="L9" s="47"/>
      <c r="M9" s="48"/>
      <c r="N9" s="36"/>
      <c r="O9" s="36"/>
      <c r="P9" s="367" t="s">
        <v>171</v>
      </c>
      <c r="Q9" s="367"/>
      <c r="R9" s="367"/>
      <c r="S9" s="367"/>
      <c r="T9" s="367"/>
      <c r="U9" s="367"/>
      <c r="V9" s="367"/>
      <c r="W9" s="367"/>
      <c r="X9" s="45"/>
      <c r="Y9" s="45"/>
    </row>
    <row r="10" spans="1:25" ht="14.25" customHeight="1" x14ac:dyDescent="0.2">
      <c r="A10" s="383" t="s">
        <v>283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45"/>
      <c r="Y10" s="45"/>
    </row>
    <row r="11" spans="1:25" ht="14.25" customHeight="1" x14ac:dyDescent="0.2">
      <c r="A11" s="383" t="s">
        <v>105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45"/>
      <c r="Y11" s="45"/>
    </row>
    <row r="12" spans="1:25" ht="14.25" customHeight="1" x14ac:dyDescent="0.2">
      <c r="A12" s="383" t="s">
        <v>228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45"/>
      <c r="Y12" s="45"/>
    </row>
    <row r="13" spans="1:25" ht="14.25" customHeight="1" x14ac:dyDescent="0.25">
      <c r="A13" s="93"/>
      <c r="B13" s="91"/>
      <c r="C13" s="47"/>
      <c r="D13" s="47"/>
      <c r="E13" s="49"/>
      <c r="F13" s="49"/>
      <c r="G13" s="49"/>
      <c r="H13" s="49"/>
      <c r="I13" s="47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49"/>
      <c r="U13" s="51"/>
      <c r="V13" s="49"/>
      <c r="W13" s="49"/>
      <c r="X13" s="45"/>
      <c r="Y13" s="45"/>
    </row>
    <row r="14" spans="1:25" ht="14.25" customHeight="1" thickBot="1" x14ac:dyDescent="0.25">
      <c r="A14" s="132"/>
      <c r="B14" s="133"/>
      <c r="C14" s="52"/>
      <c r="D14" s="52"/>
      <c r="E14" s="73"/>
      <c r="F14" s="73"/>
      <c r="G14" s="73"/>
      <c r="H14" s="73"/>
      <c r="I14" s="52"/>
      <c r="J14" s="52"/>
      <c r="K14" s="52"/>
      <c r="L14" s="52"/>
      <c r="M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5"/>
      <c r="Y14" s="45"/>
    </row>
    <row r="15" spans="1:25" s="39" customFormat="1" ht="14.25" customHeight="1" x14ac:dyDescent="0.2">
      <c r="A15" s="384" t="s">
        <v>89</v>
      </c>
      <c r="B15" s="368" t="s">
        <v>259</v>
      </c>
      <c r="C15" s="387" t="s">
        <v>184</v>
      </c>
      <c r="D15" s="388"/>
      <c r="E15" s="331"/>
      <c r="F15" s="330" t="s">
        <v>258</v>
      </c>
      <c r="G15" s="487"/>
      <c r="H15" s="487"/>
      <c r="I15" s="488"/>
      <c r="J15" s="330" t="s">
        <v>282</v>
      </c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8"/>
      <c r="X15" s="330" t="s">
        <v>194</v>
      </c>
      <c r="Y15" s="331"/>
    </row>
    <row r="16" spans="1:25" s="39" customFormat="1" ht="14.25" customHeight="1" x14ac:dyDescent="0.2">
      <c r="A16" s="385"/>
      <c r="B16" s="369"/>
      <c r="C16" s="332"/>
      <c r="D16" s="389"/>
      <c r="E16" s="333"/>
      <c r="F16" s="489"/>
      <c r="G16" s="490"/>
      <c r="H16" s="490"/>
      <c r="I16" s="491"/>
      <c r="J16" s="489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1"/>
      <c r="X16" s="332"/>
      <c r="Y16" s="333"/>
    </row>
    <row r="17" spans="1:71" s="39" customFormat="1" ht="14.25" customHeight="1" thickBot="1" x14ac:dyDescent="0.25">
      <c r="A17" s="385"/>
      <c r="B17" s="369"/>
      <c r="C17" s="334"/>
      <c r="D17" s="390"/>
      <c r="E17" s="335"/>
      <c r="F17" s="492"/>
      <c r="G17" s="493"/>
      <c r="H17" s="493"/>
      <c r="I17" s="494"/>
      <c r="J17" s="489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1"/>
      <c r="X17" s="332"/>
      <c r="Y17" s="333"/>
    </row>
    <row r="18" spans="1:71" s="39" customFormat="1" ht="14.25" customHeight="1" x14ac:dyDescent="0.2">
      <c r="A18" s="385"/>
      <c r="B18" s="369"/>
      <c r="C18" s="336" t="s">
        <v>183</v>
      </c>
      <c r="D18" s="339" t="s">
        <v>185</v>
      </c>
      <c r="E18" s="342" t="s">
        <v>186</v>
      </c>
      <c r="F18" s="83"/>
      <c r="G18" s="336" t="s">
        <v>90</v>
      </c>
      <c r="H18" s="336" t="s">
        <v>91</v>
      </c>
      <c r="I18" s="336" t="s">
        <v>92</v>
      </c>
      <c r="J18" s="489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1"/>
      <c r="X18" s="332"/>
      <c r="Y18" s="333"/>
    </row>
    <row r="19" spans="1:71" s="39" customFormat="1" ht="14.25" customHeight="1" x14ac:dyDescent="0.2">
      <c r="A19" s="385"/>
      <c r="B19" s="369"/>
      <c r="C19" s="337"/>
      <c r="D19" s="340"/>
      <c r="E19" s="343"/>
      <c r="F19" s="84"/>
      <c r="G19" s="337"/>
      <c r="H19" s="337"/>
      <c r="I19" s="337"/>
      <c r="J19" s="489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1"/>
      <c r="X19" s="332"/>
      <c r="Y19" s="333"/>
    </row>
    <row r="20" spans="1:71" s="39" customFormat="1" ht="14.25" customHeight="1" thickBot="1" x14ac:dyDescent="0.25">
      <c r="A20" s="385"/>
      <c r="B20" s="369"/>
      <c r="C20" s="337"/>
      <c r="D20" s="340"/>
      <c r="E20" s="343"/>
      <c r="F20" s="84"/>
      <c r="G20" s="337"/>
      <c r="H20" s="337"/>
      <c r="I20" s="337"/>
      <c r="J20" s="492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4"/>
      <c r="X20" s="334"/>
      <c r="Y20" s="335"/>
    </row>
    <row r="21" spans="1:71" s="39" customFormat="1" ht="24" customHeight="1" thickBot="1" x14ac:dyDescent="0.25">
      <c r="A21" s="385"/>
      <c r="B21" s="369"/>
      <c r="C21" s="337"/>
      <c r="D21" s="340"/>
      <c r="E21" s="343"/>
      <c r="F21" s="84"/>
      <c r="G21" s="337"/>
      <c r="H21" s="337"/>
      <c r="I21" s="337"/>
      <c r="J21" s="320" t="s">
        <v>0</v>
      </c>
      <c r="K21" s="322"/>
      <c r="L21" s="320" t="s">
        <v>1</v>
      </c>
      <c r="M21" s="322"/>
      <c r="N21" s="320" t="s">
        <v>2</v>
      </c>
      <c r="O21" s="322"/>
      <c r="P21" s="320" t="s">
        <v>3</v>
      </c>
      <c r="Q21" s="322"/>
      <c r="R21" s="476" t="s">
        <v>4</v>
      </c>
      <c r="S21" s="477"/>
      <c r="T21" s="476" t="s">
        <v>191</v>
      </c>
      <c r="U21" s="477"/>
      <c r="V21" s="320" t="s">
        <v>192</v>
      </c>
      <c r="W21" s="321"/>
      <c r="X21" s="338" t="s">
        <v>195</v>
      </c>
      <c r="Y21" s="338" t="s">
        <v>196</v>
      </c>
    </row>
    <row r="22" spans="1:71" s="39" customFormat="1" ht="14.25" customHeight="1" thickBot="1" x14ac:dyDescent="0.25">
      <c r="A22" s="385"/>
      <c r="B22" s="369"/>
      <c r="C22" s="337"/>
      <c r="D22" s="340"/>
      <c r="E22" s="343"/>
      <c r="F22" s="84"/>
      <c r="G22" s="337"/>
      <c r="H22" s="337"/>
      <c r="I22" s="337"/>
      <c r="J22" s="478">
        <v>16</v>
      </c>
      <c r="K22" s="481">
        <v>20</v>
      </c>
      <c r="L22" s="481">
        <v>16</v>
      </c>
      <c r="M22" s="481">
        <v>20</v>
      </c>
      <c r="N22" s="481">
        <v>16</v>
      </c>
      <c r="O22" s="481">
        <v>20</v>
      </c>
      <c r="P22" s="478">
        <v>16</v>
      </c>
      <c r="Q22" s="484">
        <v>20</v>
      </c>
      <c r="R22" s="471">
        <v>16</v>
      </c>
      <c r="S22" s="471">
        <v>20</v>
      </c>
      <c r="T22" s="384" t="s">
        <v>188</v>
      </c>
      <c r="U22" s="384" t="s">
        <v>189</v>
      </c>
      <c r="V22" s="384" t="s">
        <v>190</v>
      </c>
      <c r="W22" s="384" t="s">
        <v>193</v>
      </c>
      <c r="X22" s="355"/>
      <c r="Y22" s="355"/>
    </row>
    <row r="23" spans="1:71" s="39" customFormat="1" ht="14.25" customHeight="1" thickBot="1" x14ac:dyDescent="0.25">
      <c r="A23" s="385"/>
      <c r="B23" s="369"/>
      <c r="C23" s="337"/>
      <c r="D23" s="340"/>
      <c r="E23" s="343"/>
      <c r="F23" s="84"/>
      <c r="G23" s="337"/>
      <c r="H23" s="337"/>
      <c r="I23" s="337"/>
      <c r="J23" s="479"/>
      <c r="K23" s="482"/>
      <c r="L23" s="482"/>
      <c r="M23" s="482"/>
      <c r="N23" s="482"/>
      <c r="O23" s="482"/>
      <c r="P23" s="479"/>
      <c r="Q23" s="485"/>
      <c r="R23" s="472"/>
      <c r="S23" s="472"/>
      <c r="T23" s="385"/>
      <c r="U23" s="385"/>
      <c r="V23" s="385"/>
      <c r="W23" s="385"/>
      <c r="X23" s="355"/>
      <c r="Y23" s="355"/>
    </row>
    <row r="24" spans="1:71" s="39" customFormat="1" ht="14.25" customHeight="1" thickBot="1" x14ac:dyDescent="0.25">
      <c r="A24" s="385"/>
      <c r="B24" s="369"/>
      <c r="C24" s="337"/>
      <c r="D24" s="340"/>
      <c r="E24" s="343"/>
      <c r="F24" s="84"/>
      <c r="G24" s="337"/>
      <c r="H24" s="337"/>
      <c r="I24" s="337"/>
      <c r="J24" s="479"/>
      <c r="K24" s="482"/>
      <c r="L24" s="482"/>
      <c r="M24" s="482"/>
      <c r="N24" s="482"/>
      <c r="O24" s="482"/>
      <c r="P24" s="479"/>
      <c r="Q24" s="485"/>
      <c r="R24" s="472"/>
      <c r="S24" s="472"/>
      <c r="T24" s="385"/>
      <c r="U24" s="385"/>
      <c r="V24" s="385"/>
      <c r="W24" s="385"/>
      <c r="X24" s="355"/>
      <c r="Y24" s="355"/>
    </row>
    <row r="25" spans="1:71" s="39" customFormat="1" ht="14.25" customHeight="1" thickBot="1" x14ac:dyDescent="0.25">
      <c r="A25" s="386"/>
      <c r="B25" s="370"/>
      <c r="C25" s="338"/>
      <c r="D25" s="341"/>
      <c r="E25" s="344"/>
      <c r="F25" s="85"/>
      <c r="G25" s="338"/>
      <c r="H25" s="338"/>
      <c r="I25" s="338"/>
      <c r="J25" s="480"/>
      <c r="K25" s="483"/>
      <c r="L25" s="483"/>
      <c r="M25" s="483"/>
      <c r="N25" s="483"/>
      <c r="O25" s="483"/>
      <c r="P25" s="480"/>
      <c r="Q25" s="486"/>
      <c r="R25" s="473"/>
      <c r="S25" s="473"/>
      <c r="T25" s="86">
        <v>16</v>
      </c>
      <c r="U25" s="86">
        <v>20</v>
      </c>
      <c r="V25" s="86">
        <v>16</v>
      </c>
      <c r="W25" s="87">
        <v>16</v>
      </c>
      <c r="X25" s="355"/>
      <c r="Y25" s="355"/>
    </row>
    <row r="26" spans="1:71" ht="14.25" customHeight="1" thickBot="1" x14ac:dyDescent="0.25">
      <c r="A26" s="61">
        <v>1</v>
      </c>
      <c r="B26" s="88">
        <v>2</v>
      </c>
      <c r="C26" s="61">
        <v>3</v>
      </c>
      <c r="D26" s="88">
        <v>4</v>
      </c>
      <c r="E26" s="61">
        <v>5</v>
      </c>
      <c r="F26" s="88">
        <v>6</v>
      </c>
      <c r="G26" s="61">
        <v>7</v>
      </c>
      <c r="H26" s="88">
        <v>8</v>
      </c>
      <c r="I26" s="61">
        <v>9</v>
      </c>
      <c r="J26" s="88">
        <v>10</v>
      </c>
      <c r="K26" s="61">
        <v>11</v>
      </c>
      <c r="L26" s="88">
        <v>12</v>
      </c>
      <c r="M26" s="61">
        <v>13</v>
      </c>
      <c r="N26" s="88">
        <v>14</v>
      </c>
      <c r="O26" s="61">
        <v>15</v>
      </c>
      <c r="P26" s="88">
        <v>16</v>
      </c>
      <c r="Q26" s="61">
        <v>17</v>
      </c>
      <c r="R26" s="88">
        <v>18</v>
      </c>
      <c r="S26" s="61">
        <v>19</v>
      </c>
      <c r="T26" s="88">
        <v>20</v>
      </c>
      <c r="U26" s="61">
        <v>21</v>
      </c>
      <c r="V26" s="88">
        <v>22</v>
      </c>
      <c r="W26" s="61">
        <v>23</v>
      </c>
      <c r="X26" s="88">
        <v>24</v>
      </c>
      <c r="Y26" s="61">
        <v>25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</row>
    <row r="27" spans="1:71" s="14" customFormat="1" ht="42.75" customHeight="1" thickBot="1" x14ac:dyDescent="0.25">
      <c r="A27" s="173" t="s">
        <v>61</v>
      </c>
      <c r="B27" s="174" t="s">
        <v>149</v>
      </c>
      <c r="C27" s="103">
        <f t="shared" ref="C27:I27" si="0">C28+C32+C36+C39+C41+C45+C48+C50</f>
        <v>6006</v>
      </c>
      <c r="D27" s="103">
        <f t="shared" si="0"/>
        <v>1386</v>
      </c>
      <c r="E27" s="103">
        <f t="shared" si="0"/>
        <v>4620</v>
      </c>
      <c r="F27" s="103">
        <f t="shared" si="0"/>
        <v>4476</v>
      </c>
      <c r="G27" s="103">
        <f t="shared" si="0"/>
        <v>3812</v>
      </c>
      <c r="H27" s="103">
        <f t="shared" si="0"/>
        <v>808</v>
      </c>
      <c r="I27" s="103">
        <f t="shared" si="0"/>
        <v>0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117"/>
      <c r="Y27" s="117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1:71" s="14" customFormat="1" ht="23.25" customHeight="1" thickBot="1" x14ac:dyDescent="0.25">
      <c r="A28" s="175" t="s">
        <v>109</v>
      </c>
      <c r="B28" s="175" t="s">
        <v>28</v>
      </c>
      <c r="C28" s="110">
        <f>C29+C30+C31</f>
        <v>2048</v>
      </c>
      <c r="D28" s="110">
        <f>D29+D30+D31</f>
        <v>412</v>
      </c>
      <c r="E28" s="110">
        <f t="shared" ref="E28:I28" si="1">E29+E30+E31</f>
        <v>1636</v>
      </c>
      <c r="F28" s="110">
        <f t="shared" si="1"/>
        <v>1636</v>
      </c>
      <c r="G28" s="110">
        <f t="shared" si="1"/>
        <v>1188</v>
      </c>
      <c r="H28" s="110">
        <f t="shared" si="1"/>
        <v>448</v>
      </c>
      <c r="I28" s="110">
        <f t="shared" si="1"/>
        <v>0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71" s="8" customFormat="1" ht="24.75" customHeight="1" thickBot="1" x14ac:dyDescent="0.25">
      <c r="A29" s="176" t="s">
        <v>110</v>
      </c>
      <c r="B29" s="176" t="s">
        <v>197</v>
      </c>
      <c r="C29" s="97">
        <f>D29+E29</f>
        <v>876</v>
      </c>
      <c r="D29" s="98">
        <v>192</v>
      </c>
      <c r="E29" s="97">
        <f>SUM(J29:S29)</f>
        <v>684</v>
      </c>
      <c r="F29" s="97">
        <f>E29</f>
        <v>684</v>
      </c>
      <c r="G29" s="97">
        <f>E29</f>
        <v>684</v>
      </c>
      <c r="H29" s="277"/>
      <c r="I29" s="277"/>
      <c r="J29" s="100">
        <v>80</v>
      </c>
      <c r="K29" s="100">
        <v>100</v>
      </c>
      <c r="L29" s="100">
        <v>96</v>
      </c>
      <c r="M29" s="100">
        <v>120</v>
      </c>
      <c r="N29" s="100">
        <v>64</v>
      </c>
      <c r="O29" s="100">
        <v>80</v>
      </c>
      <c r="P29" s="100">
        <v>32</v>
      </c>
      <c r="Q29" s="100">
        <v>40</v>
      </c>
      <c r="R29" s="100">
        <v>32</v>
      </c>
      <c r="S29" s="100">
        <v>40</v>
      </c>
      <c r="T29" s="277"/>
      <c r="U29" s="277"/>
      <c r="V29" s="277"/>
      <c r="W29" s="277"/>
      <c r="X29" s="118">
        <v>9</v>
      </c>
      <c r="Y29" s="124" t="s">
        <v>281</v>
      </c>
    </row>
    <row r="30" spans="1:71" s="8" customFormat="1" ht="21" customHeight="1" thickBot="1" x14ac:dyDescent="0.25">
      <c r="A30" s="176" t="s">
        <v>111</v>
      </c>
      <c r="B30" s="176" t="s">
        <v>198</v>
      </c>
      <c r="C30" s="97">
        <f t="shared" ref="C30:C40" si="2">D30+E30</f>
        <v>614</v>
      </c>
      <c r="D30" s="98">
        <v>110</v>
      </c>
      <c r="E30" s="97">
        <f t="shared" ref="E30:E52" si="3">SUM(J30:S30)</f>
        <v>504</v>
      </c>
      <c r="F30" s="97">
        <f>E30</f>
        <v>504</v>
      </c>
      <c r="G30" s="97">
        <f>E30</f>
        <v>504</v>
      </c>
      <c r="H30" s="277"/>
      <c r="I30" s="277"/>
      <c r="J30" s="100">
        <v>48</v>
      </c>
      <c r="K30" s="100">
        <v>60</v>
      </c>
      <c r="L30" s="100">
        <v>48</v>
      </c>
      <c r="M30" s="100">
        <v>60</v>
      </c>
      <c r="N30" s="100">
        <v>48</v>
      </c>
      <c r="O30" s="100">
        <v>60</v>
      </c>
      <c r="P30" s="100">
        <v>32</v>
      </c>
      <c r="Q30" s="100">
        <v>40</v>
      </c>
      <c r="R30" s="100">
        <v>48</v>
      </c>
      <c r="S30" s="100">
        <v>60</v>
      </c>
      <c r="T30" s="277"/>
      <c r="U30" s="277"/>
      <c r="V30" s="277"/>
      <c r="W30" s="277"/>
      <c r="X30" s="118">
        <v>9</v>
      </c>
      <c r="Y30" s="119"/>
    </row>
    <row r="31" spans="1:71" s="8" customFormat="1" ht="22.5" customHeight="1" thickBot="1" x14ac:dyDescent="0.25">
      <c r="A31" s="176" t="s">
        <v>112</v>
      </c>
      <c r="B31" s="176" t="s">
        <v>199</v>
      </c>
      <c r="C31" s="97">
        <f t="shared" si="2"/>
        <v>558</v>
      </c>
      <c r="D31" s="98">
        <v>110</v>
      </c>
      <c r="E31" s="97">
        <f t="shared" si="3"/>
        <v>448</v>
      </c>
      <c r="F31" s="97">
        <f>H31</f>
        <v>448</v>
      </c>
      <c r="G31" s="97"/>
      <c r="H31" s="277">
        <f>E31</f>
        <v>448</v>
      </c>
      <c r="I31" s="277"/>
      <c r="J31" s="100">
        <v>48</v>
      </c>
      <c r="K31" s="100">
        <v>40</v>
      </c>
      <c r="L31" s="100">
        <v>32</v>
      </c>
      <c r="M31" s="100">
        <v>40</v>
      </c>
      <c r="N31" s="100">
        <v>48</v>
      </c>
      <c r="O31" s="100">
        <v>60</v>
      </c>
      <c r="P31" s="100">
        <v>48</v>
      </c>
      <c r="Q31" s="100">
        <v>60</v>
      </c>
      <c r="R31" s="100">
        <v>32</v>
      </c>
      <c r="S31" s="100">
        <v>40</v>
      </c>
      <c r="T31" s="277"/>
      <c r="U31" s="277"/>
      <c r="V31" s="277"/>
      <c r="W31" s="277"/>
      <c r="X31" s="118"/>
      <c r="Y31" s="119">
        <v>9</v>
      </c>
    </row>
    <row r="32" spans="1:71" s="8" customFormat="1" ht="26.25" customHeight="1" thickBot="1" x14ac:dyDescent="0.25">
      <c r="A32" s="175" t="s">
        <v>113</v>
      </c>
      <c r="B32" s="177" t="s">
        <v>200</v>
      </c>
      <c r="C32" s="101">
        <f t="shared" ref="C32" si="4">SUM(C33:C35)</f>
        <v>730</v>
      </c>
      <c r="D32" s="101">
        <f>SUM(D33:D35)</f>
        <v>118</v>
      </c>
      <c r="E32" s="101">
        <f>SUM(E33:E35)</f>
        <v>612</v>
      </c>
      <c r="F32" s="101">
        <f t="shared" ref="F32:I32" si="5">SUM(F33:F35)</f>
        <v>612</v>
      </c>
      <c r="G32" s="101">
        <f t="shared" si="5"/>
        <v>612</v>
      </c>
      <c r="H32" s="101">
        <f t="shared" si="5"/>
        <v>0</v>
      </c>
      <c r="I32" s="101">
        <f t="shared" si="5"/>
        <v>0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20"/>
      <c r="Y32" s="121"/>
    </row>
    <row r="33" spans="1:71" s="19" customFormat="1" ht="21" customHeight="1" thickBot="1" x14ac:dyDescent="0.25">
      <c r="A33" s="176" t="s">
        <v>114</v>
      </c>
      <c r="B33" s="176" t="s">
        <v>7</v>
      </c>
      <c r="C33" s="97">
        <f t="shared" si="2"/>
        <v>262</v>
      </c>
      <c r="D33" s="98">
        <v>46</v>
      </c>
      <c r="E33" s="97">
        <f t="shared" si="3"/>
        <v>216</v>
      </c>
      <c r="F33" s="98">
        <f>E33</f>
        <v>216</v>
      </c>
      <c r="G33" s="98">
        <f>E33</f>
        <v>216</v>
      </c>
      <c r="H33" s="102"/>
      <c r="I33" s="102"/>
      <c r="J33" s="100">
        <v>32</v>
      </c>
      <c r="K33" s="100">
        <v>40</v>
      </c>
      <c r="L33" s="100">
        <v>32</v>
      </c>
      <c r="M33" s="100">
        <v>40</v>
      </c>
      <c r="N33" s="100">
        <v>32</v>
      </c>
      <c r="O33" s="100">
        <v>40</v>
      </c>
      <c r="P33" s="100"/>
      <c r="Q33" s="100"/>
      <c r="R33" s="100"/>
      <c r="S33" s="100"/>
      <c r="T33" s="102"/>
      <c r="U33" s="102"/>
      <c r="V33" s="102"/>
      <c r="W33" s="102"/>
      <c r="X33" s="122">
        <v>7</v>
      </c>
      <c r="Y33" s="123"/>
    </row>
    <row r="34" spans="1:71" s="19" customFormat="1" ht="24" customHeight="1" thickBot="1" x14ac:dyDescent="0.25">
      <c r="A34" s="176" t="s">
        <v>115</v>
      </c>
      <c r="B34" s="176" t="s">
        <v>8</v>
      </c>
      <c r="C34" s="97">
        <f t="shared" si="2"/>
        <v>198</v>
      </c>
      <c r="D34" s="98">
        <v>18</v>
      </c>
      <c r="E34" s="97">
        <f t="shared" si="3"/>
        <v>180</v>
      </c>
      <c r="F34" s="98">
        <f>E34</f>
        <v>180</v>
      </c>
      <c r="G34" s="98">
        <f>E34</f>
        <v>180</v>
      </c>
      <c r="H34" s="102"/>
      <c r="I34" s="102"/>
      <c r="J34" s="100">
        <v>16</v>
      </c>
      <c r="K34" s="100">
        <v>20</v>
      </c>
      <c r="L34" s="100">
        <v>16</v>
      </c>
      <c r="M34" s="100">
        <v>20</v>
      </c>
      <c r="N34" s="100">
        <v>16</v>
      </c>
      <c r="O34" s="100">
        <v>20</v>
      </c>
      <c r="P34" s="100">
        <v>16</v>
      </c>
      <c r="Q34" s="100">
        <v>20</v>
      </c>
      <c r="R34" s="100">
        <v>16</v>
      </c>
      <c r="S34" s="100">
        <v>20</v>
      </c>
      <c r="T34" s="102"/>
      <c r="U34" s="102"/>
      <c r="V34" s="102"/>
      <c r="W34" s="102"/>
      <c r="X34" s="122"/>
      <c r="Y34" s="123">
        <v>9</v>
      </c>
    </row>
    <row r="35" spans="1:71" s="19" customFormat="1" ht="24" customHeight="1" thickBot="1" x14ac:dyDescent="0.25">
      <c r="A35" s="176" t="s">
        <v>116</v>
      </c>
      <c r="B35" s="176" t="s">
        <v>9</v>
      </c>
      <c r="C35" s="97">
        <f t="shared" si="2"/>
        <v>270</v>
      </c>
      <c r="D35" s="98">
        <v>54</v>
      </c>
      <c r="E35" s="97">
        <f t="shared" si="3"/>
        <v>216</v>
      </c>
      <c r="F35" s="98">
        <f>E35</f>
        <v>216</v>
      </c>
      <c r="G35" s="98">
        <f>E35</f>
        <v>216</v>
      </c>
      <c r="H35" s="102"/>
      <c r="I35" s="102"/>
      <c r="J35" s="100">
        <v>16</v>
      </c>
      <c r="K35" s="100">
        <v>20</v>
      </c>
      <c r="L35" s="100">
        <v>16</v>
      </c>
      <c r="M35" s="100">
        <v>20</v>
      </c>
      <c r="N35" s="100">
        <v>32</v>
      </c>
      <c r="O35" s="100">
        <v>40</v>
      </c>
      <c r="P35" s="100">
        <v>16</v>
      </c>
      <c r="Q35" s="100">
        <v>20</v>
      </c>
      <c r="R35" s="100">
        <v>16</v>
      </c>
      <c r="S35" s="100">
        <v>20</v>
      </c>
      <c r="T35" s="102"/>
      <c r="U35" s="102"/>
      <c r="V35" s="102"/>
      <c r="W35" s="102"/>
      <c r="X35" s="122"/>
      <c r="Y35" s="123">
        <v>9</v>
      </c>
    </row>
    <row r="36" spans="1:71" s="8" customFormat="1" ht="24" customHeight="1" thickBot="1" x14ac:dyDescent="0.25">
      <c r="A36" s="175" t="s">
        <v>201</v>
      </c>
      <c r="B36" s="175" t="s">
        <v>93</v>
      </c>
      <c r="C36" s="101">
        <f t="shared" ref="C36:D36" si="6">C37+C38</f>
        <v>1217</v>
      </c>
      <c r="D36" s="101">
        <f t="shared" si="6"/>
        <v>245</v>
      </c>
      <c r="E36" s="101">
        <f>E37+E38</f>
        <v>972</v>
      </c>
      <c r="F36" s="101">
        <f t="shared" ref="F36:I36" si="7">F37+F38</f>
        <v>864</v>
      </c>
      <c r="G36" s="101">
        <f t="shared" si="7"/>
        <v>972</v>
      </c>
      <c r="H36" s="101">
        <f t="shared" si="7"/>
        <v>0</v>
      </c>
      <c r="I36" s="101">
        <f t="shared" si="7"/>
        <v>0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120"/>
      <c r="Y36" s="121"/>
    </row>
    <row r="37" spans="1:71" s="8" customFormat="1" ht="24" customHeight="1" thickBot="1" x14ac:dyDescent="0.25">
      <c r="A37" s="178" t="s">
        <v>151</v>
      </c>
      <c r="B37" s="178" t="s">
        <v>117</v>
      </c>
      <c r="C37" s="97">
        <f t="shared" si="2"/>
        <v>1082</v>
      </c>
      <c r="D37" s="98">
        <v>218</v>
      </c>
      <c r="E37" s="97">
        <f t="shared" si="3"/>
        <v>864</v>
      </c>
      <c r="F37" s="97">
        <f>E37</f>
        <v>864</v>
      </c>
      <c r="G37" s="97">
        <f>E37</f>
        <v>864</v>
      </c>
      <c r="H37" s="277"/>
      <c r="I37" s="277"/>
      <c r="J37" s="100">
        <v>80</v>
      </c>
      <c r="K37" s="100">
        <v>100</v>
      </c>
      <c r="L37" s="100">
        <v>80</v>
      </c>
      <c r="M37" s="100">
        <v>100</v>
      </c>
      <c r="N37" s="100">
        <v>80</v>
      </c>
      <c r="O37" s="100">
        <v>100</v>
      </c>
      <c r="P37" s="100">
        <v>80</v>
      </c>
      <c r="Q37" s="100">
        <v>100</v>
      </c>
      <c r="R37" s="100">
        <v>64</v>
      </c>
      <c r="S37" s="100">
        <v>80</v>
      </c>
      <c r="T37" s="277"/>
      <c r="U37" s="277"/>
      <c r="V37" s="277"/>
      <c r="W37" s="277"/>
      <c r="X37" s="118">
        <v>9</v>
      </c>
      <c r="Y37" s="124" t="s">
        <v>281</v>
      </c>
    </row>
    <row r="38" spans="1:71" s="8" customFormat="1" ht="24" customHeight="1" thickBot="1" x14ac:dyDescent="0.25">
      <c r="A38" s="178" t="s">
        <v>152</v>
      </c>
      <c r="B38" s="178" t="s">
        <v>118</v>
      </c>
      <c r="C38" s="97">
        <f t="shared" si="2"/>
        <v>135</v>
      </c>
      <c r="D38" s="98">
        <v>27</v>
      </c>
      <c r="E38" s="97">
        <f t="shared" si="3"/>
        <v>108</v>
      </c>
      <c r="F38" s="97"/>
      <c r="G38" s="97">
        <f>E38</f>
        <v>108</v>
      </c>
      <c r="H38" s="277"/>
      <c r="I38" s="277"/>
      <c r="J38" s="100"/>
      <c r="K38" s="100"/>
      <c r="L38" s="100"/>
      <c r="M38" s="100"/>
      <c r="N38" s="100">
        <v>16</v>
      </c>
      <c r="O38" s="100">
        <v>20</v>
      </c>
      <c r="P38" s="100">
        <v>16</v>
      </c>
      <c r="Q38" s="100">
        <v>20</v>
      </c>
      <c r="R38" s="100">
        <v>16</v>
      </c>
      <c r="S38" s="100">
        <v>20</v>
      </c>
      <c r="T38" s="277"/>
      <c r="U38" s="277"/>
      <c r="V38" s="277"/>
      <c r="W38" s="277"/>
      <c r="X38" s="118"/>
      <c r="Y38" s="119">
        <v>9</v>
      </c>
    </row>
    <row r="39" spans="1:71" s="8" customFormat="1" ht="31.5" customHeight="1" thickBot="1" x14ac:dyDescent="0.25">
      <c r="A39" s="175" t="s">
        <v>119</v>
      </c>
      <c r="B39" s="177" t="s">
        <v>202</v>
      </c>
      <c r="C39" s="101">
        <f>C40</f>
        <v>44</v>
      </c>
      <c r="D39" s="101">
        <f>D40</f>
        <v>12</v>
      </c>
      <c r="E39" s="101">
        <f>E40</f>
        <v>32</v>
      </c>
      <c r="F39" s="101">
        <f t="shared" ref="F39:I39" si="8">F40</f>
        <v>32</v>
      </c>
      <c r="G39" s="101">
        <f t="shared" si="8"/>
        <v>32</v>
      </c>
      <c r="H39" s="101">
        <f t="shared" si="8"/>
        <v>0</v>
      </c>
      <c r="I39" s="101">
        <f t="shared" si="8"/>
        <v>0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120"/>
      <c r="Y39" s="121"/>
    </row>
    <row r="40" spans="1:71" s="19" customFormat="1" ht="28.5" customHeight="1" thickBot="1" x14ac:dyDescent="0.25">
      <c r="A40" s="176" t="s">
        <v>120</v>
      </c>
      <c r="B40" s="179" t="s">
        <v>218</v>
      </c>
      <c r="C40" s="97">
        <f t="shared" si="2"/>
        <v>44</v>
      </c>
      <c r="D40" s="98">
        <v>12</v>
      </c>
      <c r="E40" s="97">
        <f t="shared" si="3"/>
        <v>32</v>
      </c>
      <c r="F40" s="98">
        <f>E40</f>
        <v>32</v>
      </c>
      <c r="G40" s="98">
        <f>E40</f>
        <v>32</v>
      </c>
      <c r="H40" s="102"/>
      <c r="I40" s="102"/>
      <c r="J40" s="100">
        <v>32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2"/>
      <c r="U40" s="102"/>
      <c r="V40" s="102"/>
      <c r="W40" s="102"/>
      <c r="X40" s="122"/>
      <c r="Y40" s="123">
        <v>5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71" s="20" customFormat="1" ht="30" customHeight="1" thickBot="1" x14ac:dyDescent="0.25">
      <c r="A41" s="175" t="s">
        <v>121</v>
      </c>
      <c r="B41" s="177" t="s">
        <v>203</v>
      </c>
      <c r="C41" s="101">
        <f>SUM(C42:C44)</f>
        <v>759</v>
      </c>
      <c r="D41" s="101">
        <f>D42+D43+D44</f>
        <v>147</v>
      </c>
      <c r="E41" s="101">
        <f>E42+E43+E44</f>
        <v>612</v>
      </c>
      <c r="F41" s="101">
        <f t="shared" ref="F41:I41" si="9">F42+F43+F44</f>
        <v>612</v>
      </c>
      <c r="G41" s="101">
        <f t="shared" si="9"/>
        <v>612</v>
      </c>
      <c r="H41" s="101">
        <f t="shared" si="9"/>
        <v>0</v>
      </c>
      <c r="I41" s="101">
        <f t="shared" si="9"/>
        <v>0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120"/>
      <c r="Y41" s="121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1:71" s="8" customFormat="1" ht="24" customHeight="1" thickBot="1" x14ac:dyDescent="0.25">
      <c r="A42" s="178" t="s">
        <v>122</v>
      </c>
      <c r="B42" s="180" t="s">
        <v>34</v>
      </c>
      <c r="C42" s="97">
        <f t="shared" ref="C42:C44" si="10">D42+E42</f>
        <v>271</v>
      </c>
      <c r="D42" s="98">
        <v>55</v>
      </c>
      <c r="E42" s="97">
        <f t="shared" si="3"/>
        <v>216</v>
      </c>
      <c r="F42" s="97">
        <f>E42</f>
        <v>216</v>
      </c>
      <c r="G42" s="97">
        <f>E42</f>
        <v>216</v>
      </c>
      <c r="H42" s="277"/>
      <c r="I42" s="277"/>
      <c r="J42" s="100"/>
      <c r="K42" s="100"/>
      <c r="L42" s="100"/>
      <c r="M42" s="100"/>
      <c r="N42" s="100">
        <v>32</v>
      </c>
      <c r="O42" s="100">
        <v>40</v>
      </c>
      <c r="P42" s="100">
        <v>32</v>
      </c>
      <c r="Q42" s="100">
        <v>40</v>
      </c>
      <c r="R42" s="100">
        <v>32</v>
      </c>
      <c r="S42" s="100">
        <v>40</v>
      </c>
      <c r="T42" s="277"/>
      <c r="U42" s="277"/>
      <c r="V42" s="277"/>
      <c r="W42" s="277"/>
      <c r="X42" s="118"/>
      <c r="Y42" s="119">
        <v>9</v>
      </c>
    </row>
    <row r="43" spans="1:71" s="8" customFormat="1" ht="24" customHeight="1" thickBot="1" x14ac:dyDescent="0.25">
      <c r="A43" s="178" t="s">
        <v>123</v>
      </c>
      <c r="B43" s="180" t="s">
        <v>35</v>
      </c>
      <c r="C43" s="97">
        <f t="shared" si="10"/>
        <v>352</v>
      </c>
      <c r="D43" s="98">
        <v>64</v>
      </c>
      <c r="E43" s="97">
        <f t="shared" si="3"/>
        <v>288</v>
      </c>
      <c r="F43" s="97">
        <f>E43</f>
        <v>288</v>
      </c>
      <c r="G43" s="97">
        <f t="shared" ref="G43:G44" si="11">E43</f>
        <v>288</v>
      </c>
      <c r="H43" s="277"/>
      <c r="I43" s="277"/>
      <c r="J43" s="100">
        <v>32</v>
      </c>
      <c r="K43" s="100">
        <v>40</v>
      </c>
      <c r="L43" s="100">
        <v>32</v>
      </c>
      <c r="M43" s="100">
        <v>40</v>
      </c>
      <c r="N43" s="100">
        <v>32</v>
      </c>
      <c r="O43" s="100">
        <v>40</v>
      </c>
      <c r="P43" s="100">
        <v>16</v>
      </c>
      <c r="Q43" s="100">
        <v>20</v>
      </c>
      <c r="R43" s="100">
        <v>16</v>
      </c>
      <c r="S43" s="100">
        <v>20</v>
      </c>
      <c r="T43" s="277"/>
      <c r="U43" s="277"/>
      <c r="V43" s="277"/>
      <c r="W43" s="277"/>
      <c r="X43" s="118"/>
      <c r="Y43" s="119">
        <v>9</v>
      </c>
    </row>
    <row r="44" spans="1:71" s="8" customFormat="1" ht="24" customHeight="1" thickBot="1" x14ac:dyDescent="0.25">
      <c r="A44" s="178" t="s">
        <v>124</v>
      </c>
      <c r="B44" s="180" t="s">
        <v>36</v>
      </c>
      <c r="C44" s="97">
        <f t="shared" si="10"/>
        <v>136</v>
      </c>
      <c r="D44" s="98">
        <v>28</v>
      </c>
      <c r="E44" s="97">
        <f t="shared" si="3"/>
        <v>108</v>
      </c>
      <c r="F44" s="97">
        <f>E44</f>
        <v>108</v>
      </c>
      <c r="G44" s="97">
        <f t="shared" si="11"/>
        <v>108</v>
      </c>
      <c r="H44" s="277"/>
      <c r="I44" s="277"/>
      <c r="J44" s="100"/>
      <c r="K44" s="100"/>
      <c r="L44" s="100"/>
      <c r="M44" s="100"/>
      <c r="N44" s="100"/>
      <c r="O44" s="100"/>
      <c r="P44" s="100">
        <v>32</v>
      </c>
      <c r="Q44" s="100">
        <v>40</v>
      </c>
      <c r="R44" s="100">
        <v>16</v>
      </c>
      <c r="S44" s="100">
        <v>20</v>
      </c>
      <c r="T44" s="277"/>
      <c r="U44" s="277"/>
      <c r="V44" s="277"/>
      <c r="W44" s="277"/>
      <c r="X44" s="118"/>
      <c r="Y44" s="119">
        <v>9</v>
      </c>
    </row>
    <row r="45" spans="1:71" s="10" customFormat="1" ht="24" customHeight="1" thickBot="1" x14ac:dyDescent="0.25">
      <c r="A45" s="175" t="s">
        <v>125</v>
      </c>
      <c r="B45" s="175" t="s">
        <v>30</v>
      </c>
      <c r="C45" s="101">
        <f t="shared" ref="C45:D45" si="12">C46+C47</f>
        <v>90</v>
      </c>
      <c r="D45" s="101">
        <f t="shared" si="12"/>
        <v>18</v>
      </c>
      <c r="E45" s="101">
        <f>E46+E47</f>
        <v>72</v>
      </c>
      <c r="F45" s="101">
        <f t="shared" ref="F45:I45" si="13">F46+F47</f>
        <v>36</v>
      </c>
      <c r="G45" s="101">
        <f t="shared" si="13"/>
        <v>72</v>
      </c>
      <c r="H45" s="101">
        <f t="shared" si="13"/>
        <v>0</v>
      </c>
      <c r="I45" s="101">
        <f t="shared" si="13"/>
        <v>0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120"/>
      <c r="Y45" s="121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1:71" s="3" customFormat="1" ht="24" customHeight="1" thickBot="1" x14ac:dyDescent="0.25">
      <c r="A46" s="178" t="s">
        <v>126</v>
      </c>
      <c r="B46" s="176" t="s">
        <v>37</v>
      </c>
      <c r="C46" s="97">
        <f t="shared" ref="C46:C47" si="14">D46+E46</f>
        <v>45</v>
      </c>
      <c r="D46" s="98">
        <v>9</v>
      </c>
      <c r="E46" s="97">
        <f>SUM(J46:S46)</f>
        <v>36</v>
      </c>
      <c r="F46" s="97">
        <f>E46</f>
        <v>36</v>
      </c>
      <c r="G46" s="97">
        <f>E46</f>
        <v>36</v>
      </c>
      <c r="H46" s="277"/>
      <c r="I46" s="277"/>
      <c r="J46" s="100"/>
      <c r="K46" s="100"/>
      <c r="L46" s="100">
        <v>16</v>
      </c>
      <c r="M46" s="100">
        <v>20</v>
      </c>
      <c r="N46" s="100"/>
      <c r="O46" s="100"/>
      <c r="P46" s="100"/>
      <c r="Q46" s="100"/>
      <c r="R46" s="100"/>
      <c r="S46" s="100"/>
      <c r="T46" s="277"/>
      <c r="U46" s="277"/>
      <c r="V46" s="277"/>
      <c r="W46" s="277"/>
      <c r="X46" s="118"/>
      <c r="Y46" s="119">
        <v>6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2"/>
      <c r="BQ46" s="2"/>
      <c r="BR46" s="2"/>
      <c r="BS46" s="2"/>
    </row>
    <row r="47" spans="1:71" s="3" customFormat="1" ht="24" customHeight="1" thickBot="1" x14ac:dyDescent="0.25">
      <c r="A47" s="178" t="s">
        <v>127</v>
      </c>
      <c r="B47" s="176" t="s">
        <v>33</v>
      </c>
      <c r="C47" s="97">
        <f t="shared" si="14"/>
        <v>45</v>
      </c>
      <c r="D47" s="98">
        <v>9</v>
      </c>
      <c r="E47" s="97">
        <f t="shared" si="3"/>
        <v>36</v>
      </c>
      <c r="F47" s="97"/>
      <c r="G47" s="97">
        <f>E47</f>
        <v>36</v>
      </c>
      <c r="H47" s="277"/>
      <c r="I47" s="277"/>
      <c r="J47" s="100">
        <v>16</v>
      </c>
      <c r="K47" s="100">
        <v>20</v>
      </c>
      <c r="L47" s="100"/>
      <c r="M47" s="100"/>
      <c r="N47" s="100"/>
      <c r="O47" s="100"/>
      <c r="P47" s="100"/>
      <c r="Q47" s="100"/>
      <c r="R47" s="100"/>
      <c r="S47" s="100"/>
      <c r="T47" s="277"/>
      <c r="U47" s="277"/>
      <c r="V47" s="277"/>
      <c r="W47" s="277"/>
      <c r="X47" s="118"/>
      <c r="Y47" s="119">
        <v>5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2"/>
      <c r="BQ47" s="2"/>
      <c r="BR47" s="2"/>
      <c r="BS47" s="2"/>
    </row>
    <row r="48" spans="1:71" s="12" customFormat="1" ht="33" customHeight="1" thickBot="1" x14ac:dyDescent="0.25">
      <c r="A48" s="175" t="s">
        <v>128</v>
      </c>
      <c r="B48" s="175" t="s">
        <v>31</v>
      </c>
      <c r="C48" s="101">
        <f>C49</f>
        <v>497</v>
      </c>
      <c r="D48" s="101">
        <f>D49</f>
        <v>137</v>
      </c>
      <c r="E48" s="101">
        <f t="shared" ref="E48:I48" si="15">E49</f>
        <v>360</v>
      </c>
      <c r="F48" s="101">
        <f t="shared" si="15"/>
        <v>360</v>
      </c>
      <c r="G48" s="101">
        <f t="shared" si="15"/>
        <v>0</v>
      </c>
      <c r="H48" s="101">
        <f t="shared" si="15"/>
        <v>360</v>
      </c>
      <c r="I48" s="101">
        <f t="shared" si="15"/>
        <v>0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120"/>
      <c r="Y48" s="121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11"/>
      <c r="BQ48" s="11"/>
      <c r="BR48" s="11"/>
      <c r="BS48" s="11"/>
    </row>
    <row r="49" spans="1:71" s="3" customFormat="1" ht="33" customHeight="1" thickBot="1" x14ac:dyDescent="0.25">
      <c r="A49" s="178" t="s">
        <v>129</v>
      </c>
      <c r="B49" s="176" t="s">
        <v>11</v>
      </c>
      <c r="C49" s="97">
        <f t="shared" ref="C49" si="16">D49+E49</f>
        <v>497</v>
      </c>
      <c r="D49" s="98">
        <v>137</v>
      </c>
      <c r="E49" s="97">
        <f t="shared" si="3"/>
        <v>360</v>
      </c>
      <c r="F49" s="97">
        <f>H49</f>
        <v>360</v>
      </c>
      <c r="G49" s="97"/>
      <c r="H49" s="277">
        <f>E49</f>
        <v>360</v>
      </c>
      <c r="I49" s="277"/>
      <c r="J49" s="100">
        <v>32</v>
      </c>
      <c r="K49" s="100">
        <v>40</v>
      </c>
      <c r="L49" s="100">
        <v>32</v>
      </c>
      <c r="M49" s="100">
        <v>40</v>
      </c>
      <c r="N49" s="100">
        <v>32</v>
      </c>
      <c r="O49" s="100">
        <v>40</v>
      </c>
      <c r="P49" s="100">
        <v>32</v>
      </c>
      <c r="Q49" s="100">
        <v>40</v>
      </c>
      <c r="R49" s="100">
        <v>32</v>
      </c>
      <c r="S49" s="100">
        <v>40</v>
      </c>
      <c r="T49" s="277"/>
      <c r="U49" s="277"/>
      <c r="V49" s="277"/>
      <c r="W49" s="277"/>
      <c r="X49" s="118">
        <v>9</v>
      </c>
      <c r="Y49" s="124" t="s">
        <v>236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2"/>
      <c r="BQ49" s="2"/>
      <c r="BR49" s="2"/>
      <c r="BS49" s="2"/>
    </row>
    <row r="50" spans="1:71" s="13" customFormat="1" ht="32.25" customHeight="1" thickBot="1" x14ac:dyDescent="0.25">
      <c r="A50" s="175" t="s">
        <v>130</v>
      </c>
      <c r="B50" s="177" t="s">
        <v>204</v>
      </c>
      <c r="C50" s="101">
        <f t="shared" ref="C50:D50" si="17">C51+C52</f>
        <v>621</v>
      </c>
      <c r="D50" s="101">
        <f t="shared" si="17"/>
        <v>297</v>
      </c>
      <c r="E50" s="101">
        <f>E51+E52</f>
        <v>324</v>
      </c>
      <c r="F50" s="101">
        <f t="shared" ref="F50:I50" si="18">F51+F52</f>
        <v>324</v>
      </c>
      <c r="G50" s="101">
        <f t="shared" si="18"/>
        <v>324</v>
      </c>
      <c r="H50" s="101">
        <f t="shared" si="18"/>
        <v>0</v>
      </c>
      <c r="I50" s="101">
        <f t="shared" si="18"/>
        <v>0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121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11"/>
      <c r="BQ50" s="11"/>
      <c r="BR50" s="11"/>
      <c r="BS50" s="11"/>
    </row>
    <row r="51" spans="1:71" ht="24" customHeight="1" thickBot="1" x14ac:dyDescent="0.25">
      <c r="A51" s="178" t="s">
        <v>131</v>
      </c>
      <c r="B51" s="176" t="s">
        <v>10</v>
      </c>
      <c r="C51" s="97">
        <f t="shared" ref="C51:C52" si="19">D51+E51</f>
        <v>576</v>
      </c>
      <c r="D51" s="97">
        <v>288</v>
      </c>
      <c r="E51" s="97">
        <f t="shared" si="3"/>
        <v>288</v>
      </c>
      <c r="F51" s="97">
        <f>E51</f>
        <v>288</v>
      </c>
      <c r="G51" s="97">
        <f>E51</f>
        <v>288</v>
      </c>
      <c r="H51" s="277"/>
      <c r="I51" s="277"/>
      <c r="J51" s="100">
        <v>32</v>
      </c>
      <c r="K51" s="100">
        <v>40</v>
      </c>
      <c r="L51" s="100">
        <v>32</v>
      </c>
      <c r="M51" s="100">
        <v>40</v>
      </c>
      <c r="N51" s="100">
        <v>32</v>
      </c>
      <c r="O51" s="100">
        <v>40</v>
      </c>
      <c r="P51" s="100">
        <v>32</v>
      </c>
      <c r="Q51" s="100">
        <v>40</v>
      </c>
      <c r="R51" s="100"/>
      <c r="S51" s="100"/>
      <c r="T51" s="277"/>
      <c r="U51" s="277"/>
      <c r="V51" s="277"/>
      <c r="W51" s="277"/>
      <c r="X51" s="277"/>
      <c r="Y51" s="124" t="s">
        <v>261</v>
      </c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2"/>
      <c r="BQ51" s="2"/>
      <c r="BR51" s="2"/>
      <c r="BS51" s="2"/>
    </row>
    <row r="52" spans="1:71" ht="24" customHeight="1" thickBot="1" x14ac:dyDescent="0.25">
      <c r="A52" s="178" t="s">
        <v>132</v>
      </c>
      <c r="B52" s="176" t="s">
        <v>205</v>
      </c>
      <c r="C52" s="97">
        <f t="shared" si="19"/>
        <v>45</v>
      </c>
      <c r="D52" s="98">
        <v>9</v>
      </c>
      <c r="E52" s="97">
        <f t="shared" si="3"/>
        <v>36</v>
      </c>
      <c r="F52" s="97">
        <f>E52</f>
        <v>36</v>
      </c>
      <c r="G52" s="97">
        <f>E52</f>
        <v>36</v>
      </c>
      <c r="H52" s="277"/>
      <c r="I52" s="277"/>
      <c r="J52" s="100"/>
      <c r="K52" s="100"/>
      <c r="L52" s="100"/>
      <c r="M52" s="100"/>
      <c r="N52" s="100"/>
      <c r="O52" s="100"/>
      <c r="P52" s="100">
        <v>16</v>
      </c>
      <c r="Q52" s="100">
        <v>20</v>
      </c>
      <c r="R52" s="100"/>
      <c r="S52" s="100"/>
      <c r="T52" s="277"/>
      <c r="U52" s="277"/>
      <c r="V52" s="277"/>
      <c r="W52" s="277"/>
      <c r="X52" s="277"/>
      <c r="Y52" s="119">
        <v>8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2"/>
      <c r="BQ52" s="2"/>
      <c r="BR52" s="2"/>
      <c r="BS52" s="2"/>
    </row>
    <row r="53" spans="1:71" s="14" customFormat="1" ht="60" customHeight="1" thickBot="1" x14ac:dyDescent="0.25">
      <c r="A53" s="173" t="s">
        <v>32</v>
      </c>
      <c r="B53" s="174" t="s">
        <v>133</v>
      </c>
      <c r="C53" s="103">
        <f t="shared" ref="C53:D53" si="20">C54+C64</f>
        <v>2106</v>
      </c>
      <c r="D53" s="103">
        <f t="shared" si="20"/>
        <v>702</v>
      </c>
      <c r="E53" s="103">
        <f>E54+E64</f>
        <v>1404</v>
      </c>
      <c r="F53" s="103">
        <f t="shared" ref="F53:I53" si="21">F54+F64</f>
        <v>1404</v>
      </c>
      <c r="G53" s="103">
        <f t="shared" si="21"/>
        <v>1304</v>
      </c>
      <c r="H53" s="103">
        <f t="shared" si="21"/>
        <v>100</v>
      </c>
      <c r="I53" s="103">
        <f t="shared" si="21"/>
        <v>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17"/>
      <c r="Y53" s="125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71" s="16" customFormat="1" ht="24" customHeight="1" thickBot="1" x14ac:dyDescent="0.25">
      <c r="A54" s="175" t="s">
        <v>153</v>
      </c>
      <c r="B54" s="175" t="s">
        <v>134</v>
      </c>
      <c r="C54" s="101">
        <f t="shared" ref="C54:D54" si="22">SUM(C55:C63)</f>
        <v>1207</v>
      </c>
      <c r="D54" s="101">
        <f t="shared" si="22"/>
        <v>383</v>
      </c>
      <c r="E54" s="101">
        <f>SUM(E55:E63)</f>
        <v>824</v>
      </c>
      <c r="F54" s="101">
        <f t="shared" ref="F54:I54" si="23">SUM(F55:F63)</f>
        <v>824</v>
      </c>
      <c r="G54" s="101">
        <f t="shared" si="23"/>
        <v>724</v>
      </c>
      <c r="H54" s="101">
        <f t="shared" si="23"/>
        <v>100</v>
      </c>
      <c r="I54" s="101">
        <f t="shared" si="23"/>
        <v>0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121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71" s="4" customFormat="1" ht="24" customHeight="1" thickBot="1" x14ac:dyDescent="0.25">
      <c r="A55" s="176" t="s">
        <v>135</v>
      </c>
      <c r="B55" s="180" t="s">
        <v>5</v>
      </c>
      <c r="C55" s="98">
        <f t="shared" ref="C55:C62" si="24">D55+E55</f>
        <v>212</v>
      </c>
      <c r="D55" s="109">
        <v>64</v>
      </c>
      <c r="E55" s="97">
        <f>SUM(J55:W55)</f>
        <v>148</v>
      </c>
      <c r="F55" s="98">
        <f>E55</f>
        <v>148</v>
      </c>
      <c r="G55" s="98">
        <f>E55</f>
        <v>148</v>
      </c>
      <c r="H55" s="98"/>
      <c r="I55" s="98"/>
      <c r="J55" s="102"/>
      <c r="K55" s="102"/>
      <c r="L55" s="102"/>
      <c r="M55" s="102"/>
      <c r="N55" s="102"/>
      <c r="O55" s="102"/>
      <c r="P55" s="102"/>
      <c r="Q55" s="102"/>
      <c r="R55" s="100"/>
      <c r="S55" s="100"/>
      <c r="T55" s="100">
        <v>32</v>
      </c>
      <c r="U55" s="100">
        <v>20</v>
      </c>
      <c r="V55" s="102">
        <v>48</v>
      </c>
      <c r="W55" s="102">
        <v>48</v>
      </c>
      <c r="X55" s="122" t="s">
        <v>233</v>
      </c>
      <c r="Y55" s="123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71" s="4" customFormat="1" ht="24" customHeight="1" thickBot="1" x14ac:dyDescent="0.25">
      <c r="A56" s="176" t="s">
        <v>136</v>
      </c>
      <c r="B56" s="180" t="s">
        <v>39</v>
      </c>
      <c r="C56" s="98">
        <f t="shared" si="24"/>
        <v>239</v>
      </c>
      <c r="D56" s="109">
        <v>71</v>
      </c>
      <c r="E56" s="97">
        <f t="shared" ref="E56:E69" si="25">SUM(J56:W56)</f>
        <v>168</v>
      </c>
      <c r="F56" s="98">
        <f>E56</f>
        <v>168</v>
      </c>
      <c r="G56" s="98">
        <f>E56</f>
        <v>168</v>
      </c>
      <c r="H56" s="98"/>
      <c r="I56" s="98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0">
        <v>32</v>
      </c>
      <c r="U56" s="100">
        <v>40</v>
      </c>
      <c r="V56" s="102">
        <v>48</v>
      </c>
      <c r="W56" s="102">
        <v>48</v>
      </c>
      <c r="X56" s="122" t="s">
        <v>233</v>
      </c>
      <c r="Y56" s="123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71" s="4" customFormat="1" ht="24" customHeight="1" thickBot="1" x14ac:dyDescent="0.25">
      <c r="A57" s="176" t="s">
        <v>137</v>
      </c>
      <c r="B57" s="180" t="s">
        <v>6</v>
      </c>
      <c r="C57" s="98">
        <f t="shared" si="24"/>
        <v>154</v>
      </c>
      <c r="D57" s="109">
        <v>54</v>
      </c>
      <c r="E57" s="97">
        <f t="shared" si="25"/>
        <v>100</v>
      </c>
      <c r="F57" s="98">
        <f>H57</f>
        <v>100</v>
      </c>
      <c r="G57" s="98"/>
      <c r="H57" s="97">
        <f>E57</f>
        <v>100</v>
      </c>
      <c r="I57" s="98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0">
        <v>16</v>
      </c>
      <c r="U57" s="100">
        <v>20</v>
      </c>
      <c r="V57" s="102">
        <v>32</v>
      </c>
      <c r="W57" s="102">
        <v>32</v>
      </c>
      <c r="X57" s="102"/>
      <c r="Y57" s="123" t="s">
        <v>233</v>
      </c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71" s="4" customFormat="1" ht="24" customHeight="1" thickBot="1" x14ac:dyDescent="0.25">
      <c r="A58" s="176" t="s">
        <v>138</v>
      </c>
      <c r="B58" s="180" t="s">
        <v>40</v>
      </c>
      <c r="C58" s="98">
        <f t="shared" si="24"/>
        <v>76</v>
      </c>
      <c r="D58" s="109">
        <v>24</v>
      </c>
      <c r="E58" s="97">
        <f t="shared" si="25"/>
        <v>52</v>
      </c>
      <c r="F58" s="98">
        <f t="shared" ref="F58:F63" si="26">E58</f>
        <v>52</v>
      </c>
      <c r="G58" s="98">
        <f>E58</f>
        <v>52</v>
      </c>
      <c r="H58" s="98"/>
      <c r="I58" s="98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0">
        <v>32</v>
      </c>
      <c r="U58" s="100">
        <v>20</v>
      </c>
      <c r="V58" s="102"/>
      <c r="W58" s="102"/>
      <c r="X58" s="118" t="s">
        <v>234</v>
      </c>
      <c r="Y58" s="123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71" s="2" customFormat="1" ht="24" customHeight="1" thickBot="1" x14ac:dyDescent="0.25">
      <c r="A59" s="176" t="s">
        <v>139</v>
      </c>
      <c r="B59" s="180" t="s">
        <v>29</v>
      </c>
      <c r="C59" s="98">
        <f t="shared" si="24"/>
        <v>154</v>
      </c>
      <c r="D59" s="109">
        <v>50</v>
      </c>
      <c r="E59" s="97">
        <f t="shared" si="25"/>
        <v>104</v>
      </c>
      <c r="F59" s="98">
        <f t="shared" si="26"/>
        <v>104</v>
      </c>
      <c r="G59" s="98">
        <f t="shared" ref="G59:G63" si="27">E59</f>
        <v>104</v>
      </c>
      <c r="H59" s="97"/>
      <c r="I59" s="9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100">
        <v>32</v>
      </c>
      <c r="U59" s="100">
        <v>40</v>
      </c>
      <c r="V59" s="100">
        <v>16</v>
      </c>
      <c r="W59" s="100">
        <v>16</v>
      </c>
      <c r="X59" s="277"/>
      <c r="Y59" s="123" t="s">
        <v>233</v>
      </c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71" s="2" customFormat="1" ht="24" customHeight="1" thickBot="1" x14ac:dyDescent="0.25">
      <c r="A60" s="176" t="s">
        <v>140</v>
      </c>
      <c r="B60" s="180" t="s">
        <v>41</v>
      </c>
      <c r="C60" s="98">
        <f t="shared" si="24"/>
        <v>108</v>
      </c>
      <c r="D60" s="109">
        <v>36</v>
      </c>
      <c r="E60" s="97">
        <f t="shared" si="25"/>
        <v>72</v>
      </c>
      <c r="F60" s="98">
        <f t="shared" si="26"/>
        <v>72</v>
      </c>
      <c r="G60" s="98">
        <f t="shared" si="27"/>
        <v>72</v>
      </c>
      <c r="H60" s="97"/>
      <c r="I60" s="97"/>
      <c r="J60" s="277"/>
      <c r="K60" s="277"/>
      <c r="L60" s="277"/>
      <c r="M60" s="277"/>
      <c r="N60" s="277"/>
      <c r="O60" s="277"/>
      <c r="P60" s="277"/>
      <c r="Q60" s="277"/>
      <c r="R60" s="100"/>
      <c r="S60" s="100"/>
      <c r="T60" s="100">
        <v>32</v>
      </c>
      <c r="U60" s="100">
        <v>40</v>
      </c>
      <c r="V60" s="100"/>
      <c r="W60" s="100"/>
      <c r="X60" s="118" t="s">
        <v>234</v>
      </c>
      <c r="Y60" s="123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71" s="2" customFormat="1" ht="24" customHeight="1" thickBot="1" x14ac:dyDescent="0.25">
      <c r="A61" s="176" t="s">
        <v>141</v>
      </c>
      <c r="B61" s="180" t="s">
        <v>9</v>
      </c>
      <c r="C61" s="98">
        <f t="shared" si="24"/>
        <v>104</v>
      </c>
      <c r="D61" s="109">
        <v>32</v>
      </c>
      <c r="E61" s="97">
        <f t="shared" si="25"/>
        <v>72</v>
      </c>
      <c r="F61" s="98">
        <f t="shared" si="26"/>
        <v>72</v>
      </c>
      <c r="G61" s="98">
        <f t="shared" si="27"/>
        <v>72</v>
      </c>
      <c r="H61" s="97"/>
      <c r="I61" s="9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100">
        <v>32</v>
      </c>
      <c r="U61" s="100">
        <v>40</v>
      </c>
      <c r="V61" s="100"/>
      <c r="W61" s="100"/>
      <c r="X61" s="277"/>
      <c r="Y61" s="123" t="s">
        <v>234</v>
      </c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71" ht="24" customHeight="1" thickBot="1" x14ac:dyDescent="0.25">
      <c r="A62" s="176" t="s">
        <v>142</v>
      </c>
      <c r="B62" s="180" t="s">
        <v>38</v>
      </c>
      <c r="C62" s="98">
        <f t="shared" si="24"/>
        <v>106</v>
      </c>
      <c r="D62" s="98">
        <v>34</v>
      </c>
      <c r="E62" s="97">
        <f t="shared" si="25"/>
        <v>72</v>
      </c>
      <c r="F62" s="98">
        <f t="shared" si="26"/>
        <v>72</v>
      </c>
      <c r="G62" s="98">
        <f t="shared" si="27"/>
        <v>72</v>
      </c>
      <c r="H62" s="97"/>
      <c r="I62" s="97"/>
      <c r="J62" s="277"/>
      <c r="K62" s="277"/>
      <c r="L62" s="277"/>
      <c r="M62" s="277"/>
      <c r="N62" s="277"/>
      <c r="O62" s="277"/>
      <c r="P62" s="277"/>
      <c r="Q62" s="277"/>
      <c r="R62" s="100">
        <v>32</v>
      </c>
      <c r="S62" s="100">
        <v>40</v>
      </c>
      <c r="T62" s="100"/>
      <c r="U62" s="100"/>
      <c r="V62" s="277"/>
      <c r="W62" s="277"/>
      <c r="X62" s="277"/>
      <c r="Y62" s="119">
        <v>9</v>
      </c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71" ht="24" customHeight="1" thickBot="1" x14ac:dyDescent="0.25">
      <c r="A63" s="176" t="s">
        <v>245</v>
      </c>
      <c r="B63" s="180" t="s">
        <v>244</v>
      </c>
      <c r="C63" s="98">
        <f t="shared" ref="C63" si="28">D63+E63</f>
        <v>54</v>
      </c>
      <c r="D63" s="98">
        <v>18</v>
      </c>
      <c r="E63" s="97">
        <f t="shared" si="25"/>
        <v>36</v>
      </c>
      <c r="F63" s="98">
        <f t="shared" si="26"/>
        <v>36</v>
      </c>
      <c r="G63" s="98">
        <f t="shared" si="27"/>
        <v>36</v>
      </c>
      <c r="H63" s="97"/>
      <c r="I63" s="97"/>
      <c r="J63" s="277"/>
      <c r="K63" s="277"/>
      <c r="L63" s="277"/>
      <c r="M63" s="277"/>
      <c r="N63" s="277"/>
      <c r="O63" s="277"/>
      <c r="P63" s="277"/>
      <c r="Q63" s="277"/>
      <c r="R63" s="100"/>
      <c r="S63" s="100"/>
      <c r="T63" s="100">
        <v>16</v>
      </c>
      <c r="U63" s="100">
        <v>20</v>
      </c>
      <c r="V63" s="277"/>
      <c r="W63" s="277"/>
      <c r="X63" s="277"/>
      <c r="Y63" s="119" t="s">
        <v>234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71" s="10" customFormat="1" ht="24" customHeight="1" thickBot="1" x14ac:dyDescent="0.25">
      <c r="A64" s="181" t="s">
        <v>182</v>
      </c>
      <c r="B64" s="182" t="s">
        <v>42</v>
      </c>
      <c r="C64" s="101">
        <f>SUM(C65:C69)</f>
        <v>899</v>
      </c>
      <c r="D64" s="101">
        <f>SUM(D65:D69)</f>
        <v>319</v>
      </c>
      <c r="E64" s="101">
        <f>SUM(E65:E69)</f>
        <v>580</v>
      </c>
      <c r="F64" s="101">
        <f t="shared" ref="F64:I64" si="29">SUM(F65:F69)</f>
        <v>580</v>
      </c>
      <c r="G64" s="101">
        <f t="shared" si="29"/>
        <v>580</v>
      </c>
      <c r="H64" s="101">
        <f t="shared" si="29"/>
        <v>0</v>
      </c>
      <c r="I64" s="101">
        <f t="shared" si="29"/>
        <v>0</v>
      </c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121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24" customHeight="1" thickBot="1" x14ac:dyDescent="0.25">
      <c r="A65" s="178" t="s">
        <v>143</v>
      </c>
      <c r="B65" s="180" t="s">
        <v>15</v>
      </c>
      <c r="C65" s="97">
        <f t="shared" ref="C65:C69" si="30">D65+E65</f>
        <v>270</v>
      </c>
      <c r="D65" s="109">
        <v>90</v>
      </c>
      <c r="E65" s="97">
        <f t="shared" si="25"/>
        <v>180</v>
      </c>
      <c r="F65" s="97">
        <f>E65</f>
        <v>180</v>
      </c>
      <c r="G65" s="97">
        <f>E65</f>
        <v>180</v>
      </c>
      <c r="H65" s="97"/>
      <c r="I65" s="97"/>
      <c r="J65" s="100"/>
      <c r="K65" s="100"/>
      <c r="L65" s="100"/>
      <c r="M65" s="100"/>
      <c r="N65" s="100"/>
      <c r="O65" s="100"/>
      <c r="P65" s="100">
        <v>32</v>
      </c>
      <c r="Q65" s="100">
        <v>40</v>
      </c>
      <c r="R65" s="100">
        <v>32</v>
      </c>
      <c r="S65" s="100">
        <v>40</v>
      </c>
      <c r="T65" s="100">
        <v>16</v>
      </c>
      <c r="U65" s="100">
        <v>20</v>
      </c>
      <c r="V65" s="100"/>
      <c r="W65" s="100"/>
      <c r="X65" s="118" t="s">
        <v>234</v>
      </c>
      <c r="Y65" s="119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24" customHeight="1" thickBot="1" x14ac:dyDescent="0.25">
      <c r="A66" s="178" t="s">
        <v>144</v>
      </c>
      <c r="B66" s="180" t="s">
        <v>37</v>
      </c>
      <c r="C66" s="97">
        <f t="shared" si="30"/>
        <v>238</v>
      </c>
      <c r="D66" s="109">
        <v>78</v>
      </c>
      <c r="E66" s="97">
        <f t="shared" si="25"/>
        <v>160</v>
      </c>
      <c r="F66" s="97">
        <f>E66</f>
        <v>160</v>
      </c>
      <c r="G66" s="97">
        <f t="shared" ref="G66:G69" si="31">E66</f>
        <v>160</v>
      </c>
      <c r="H66" s="97"/>
      <c r="I66" s="97"/>
      <c r="J66" s="100">
        <v>16</v>
      </c>
      <c r="K66" s="100">
        <v>20</v>
      </c>
      <c r="L66" s="100">
        <v>16</v>
      </c>
      <c r="M66" s="100">
        <v>20</v>
      </c>
      <c r="N66" s="100">
        <v>16</v>
      </c>
      <c r="O66" s="100">
        <v>20</v>
      </c>
      <c r="P66" s="100">
        <v>16</v>
      </c>
      <c r="Q66" s="100">
        <v>20</v>
      </c>
      <c r="R66" s="100"/>
      <c r="S66" s="100"/>
      <c r="T66" s="100">
        <v>16</v>
      </c>
      <c r="U66" s="100"/>
      <c r="V66" s="100"/>
      <c r="W66" s="100"/>
      <c r="X66" s="277"/>
      <c r="Y66" s="119" t="s">
        <v>274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24" customHeight="1" thickBot="1" x14ac:dyDescent="0.25">
      <c r="A67" s="178" t="s">
        <v>145</v>
      </c>
      <c r="B67" s="180" t="s">
        <v>12</v>
      </c>
      <c r="C67" s="97">
        <f t="shared" si="30"/>
        <v>47</v>
      </c>
      <c r="D67" s="98">
        <v>15</v>
      </c>
      <c r="E67" s="97">
        <f t="shared" si="25"/>
        <v>32</v>
      </c>
      <c r="F67" s="97">
        <f>E67</f>
        <v>32</v>
      </c>
      <c r="G67" s="97">
        <f t="shared" si="31"/>
        <v>32</v>
      </c>
      <c r="H67" s="97"/>
      <c r="I67" s="97"/>
      <c r="J67" s="100"/>
      <c r="K67" s="100"/>
      <c r="L67" s="100">
        <v>32</v>
      </c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277"/>
      <c r="Y67" s="119">
        <v>6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24" customHeight="1" thickBot="1" x14ac:dyDescent="0.25">
      <c r="A68" s="178" t="s">
        <v>146</v>
      </c>
      <c r="B68" s="180" t="s">
        <v>147</v>
      </c>
      <c r="C68" s="97">
        <f t="shared" si="30"/>
        <v>200</v>
      </c>
      <c r="D68" s="98">
        <v>64</v>
      </c>
      <c r="E68" s="97">
        <f t="shared" si="25"/>
        <v>136</v>
      </c>
      <c r="F68" s="97">
        <f>E68</f>
        <v>136</v>
      </c>
      <c r="G68" s="97">
        <f t="shared" si="31"/>
        <v>136</v>
      </c>
      <c r="H68" s="97"/>
      <c r="I68" s="97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>
        <v>32</v>
      </c>
      <c r="U68" s="100">
        <v>40</v>
      </c>
      <c r="V68" s="100">
        <v>32</v>
      </c>
      <c r="W68" s="100">
        <v>32</v>
      </c>
      <c r="X68" s="118"/>
      <c r="Y68" s="119" t="s">
        <v>233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24" customHeight="1" thickBot="1" x14ac:dyDescent="0.25">
      <c r="A69" s="178" t="s">
        <v>148</v>
      </c>
      <c r="B69" s="180" t="s">
        <v>10</v>
      </c>
      <c r="C69" s="97">
        <f t="shared" si="30"/>
        <v>144</v>
      </c>
      <c r="D69" s="98">
        <v>72</v>
      </c>
      <c r="E69" s="97">
        <f t="shared" si="25"/>
        <v>72</v>
      </c>
      <c r="F69" s="97">
        <f>E69</f>
        <v>72</v>
      </c>
      <c r="G69" s="97">
        <f t="shared" si="31"/>
        <v>72</v>
      </c>
      <c r="H69" s="97"/>
      <c r="I69" s="97"/>
      <c r="J69" s="100"/>
      <c r="K69" s="100"/>
      <c r="L69" s="100"/>
      <c r="M69" s="100"/>
      <c r="N69" s="100"/>
      <c r="O69" s="100"/>
      <c r="P69" s="100"/>
      <c r="Q69" s="100"/>
      <c r="R69" s="100">
        <v>32</v>
      </c>
      <c r="S69" s="100">
        <v>40</v>
      </c>
      <c r="T69" s="100"/>
      <c r="U69" s="100"/>
      <c r="V69" s="100"/>
      <c r="W69" s="100"/>
      <c r="X69" s="277"/>
      <c r="Y69" s="119">
        <v>9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s="22" customFormat="1" ht="23.25" customHeight="1" thickBot="1" x14ac:dyDescent="0.25">
      <c r="A70" s="183"/>
      <c r="B70" s="183" t="s">
        <v>177</v>
      </c>
      <c r="C70" s="106">
        <f t="shared" ref="C70:D70" si="32">C71+C77</f>
        <v>4452</v>
      </c>
      <c r="D70" s="106">
        <f t="shared" si="32"/>
        <v>1276</v>
      </c>
      <c r="E70" s="106">
        <f>E71+E77</f>
        <v>3176</v>
      </c>
      <c r="F70" s="106" t="e">
        <f t="shared" ref="F70:I70" si="33">F71+F77</f>
        <v>#REF!</v>
      </c>
      <c r="G70" s="106">
        <f t="shared" si="33"/>
        <v>452</v>
      </c>
      <c r="H70" s="106">
        <f t="shared" si="33"/>
        <v>1400</v>
      </c>
      <c r="I70" s="106">
        <f t="shared" si="33"/>
        <v>1324</v>
      </c>
      <c r="J70" s="107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26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s="10" customFormat="1" ht="27.75" customHeight="1" thickBot="1" x14ac:dyDescent="0.25">
      <c r="A71" s="173" t="s">
        <v>62</v>
      </c>
      <c r="B71" s="174" t="s">
        <v>206</v>
      </c>
      <c r="C71" s="104">
        <f t="shared" ref="C71:D71" si="34">SUM(C72:C76)</f>
        <v>546</v>
      </c>
      <c r="D71" s="104">
        <f t="shared" si="34"/>
        <v>194</v>
      </c>
      <c r="E71" s="104">
        <f>SUM(E72:E76)</f>
        <v>352</v>
      </c>
      <c r="F71" s="104">
        <f t="shared" ref="F71:I71" si="35">SUM(F72:F76)</f>
        <v>352</v>
      </c>
      <c r="G71" s="104">
        <f t="shared" si="35"/>
        <v>280</v>
      </c>
      <c r="H71" s="104">
        <f t="shared" si="35"/>
        <v>72</v>
      </c>
      <c r="I71" s="104">
        <f t="shared" si="35"/>
        <v>0</v>
      </c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25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 ht="24" customHeight="1" thickBot="1" x14ac:dyDescent="0.25">
      <c r="A72" s="178" t="s">
        <v>154</v>
      </c>
      <c r="B72" s="179" t="s">
        <v>14</v>
      </c>
      <c r="C72" s="98">
        <f t="shared" ref="C72:C76" si="36">D72+E72</f>
        <v>61</v>
      </c>
      <c r="D72" s="109">
        <v>13</v>
      </c>
      <c r="E72" s="102">
        <f>SUM(R72:W72)</f>
        <v>48</v>
      </c>
      <c r="F72" s="102">
        <f>E72</f>
        <v>48</v>
      </c>
      <c r="G72" s="102">
        <f>E72</f>
        <v>48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0">
        <v>48</v>
      </c>
      <c r="U72" s="100"/>
      <c r="V72" s="100"/>
      <c r="W72" s="100"/>
      <c r="X72" s="127"/>
      <c r="Y72" s="128" t="s">
        <v>235</v>
      </c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24" customHeight="1" thickBot="1" x14ac:dyDescent="0.25">
      <c r="A73" s="178" t="s">
        <v>155</v>
      </c>
      <c r="B73" s="179" t="s">
        <v>15</v>
      </c>
      <c r="C73" s="98">
        <f t="shared" si="36"/>
        <v>61</v>
      </c>
      <c r="D73" s="109">
        <v>13</v>
      </c>
      <c r="E73" s="102">
        <f>SUM(R73:W73)</f>
        <v>48</v>
      </c>
      <c r="F73" s="102">
        <f>E73</f>
        <v>48</v>
      </c>
      <c r="G73" s="102">
        <f t="shared" ref="G73:G76" si="37">E73</f>
        <v>48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0"/>
      <c r="U73" s="100"/>
      <c r="V73" s="100">
        <v>48</v>
      </c>
      <c r="W73" s="100"/>
      <c r="X73" s="127" t="s">
        <v>238</v>
      </c>
      <c r="Y73" s="12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24" customHeight="1" thickBot="1" x14ac:dyDescent="0.25">
      <c r="A74" s="178" t="s">
        <v>156</v>
      </c>
      <c r="B74" s="179" t="s">
        <v>16</v>
      </c>
      <c r="C74" s="98">
        <f t="shared" si="36"/>
        <v>61</v>
      </c>
      <c r="D74" s="109">
        <v>13</v>
      </c>
      <c r="E74" s="102">
        <f>SUM(R74:W74)</f>
        <v>48</v>
      </c>
      <c r="F74" s="102">
        <f>E74</f>
        <v>48</v>
      </c>
      <c r="G74" s="102">
        <f t="shared" si="37"/>
        <v>48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0"/>
      <c r="U74" s="100"/>
      <c r="V74" s="100"/>
      <c r="W74" s="100">
        <v>48</v>
      </c>
      <c r="X74" s="122" t="s">
        <v>233</v>
      </c>
      <c r="Y74" s="277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24" customHeight="1" thickBot="1" x14ac:dyDescent="0.25">
      <c r="A75" s="178" t="s">
        <v>157</v>
      </c>
      <c r="B75" s="179" t="s">
        <v>6</v>
      </c>
      <c r="C75" s="98">
        <f t="shared" si="36"/>
        <v>91</v>
      </c>
      <c r="D75" s="109">
        <v>19</v>
      </c>
      <c r="E75" s="102">
        <f>SUM(R75:W75)</f>
        <v>72</v>
      </c>
      <c r="F75" s="102">
        <f>H75</f>
        <v>72</v>
      </c>
      <c r="G75" s="102"/>
      <c r="H75" s="102">
        <f>E75</f>
        <v>72</v>
      </c>
      <c r="I75" s="102"/>
      <c r="J75" s="102"/>
      <c r="K75" s="102"/>
      <c r="L75" s="102"/>
      <c r="M75" s="102"/>
      <c r="N75" s="102"/>
      <c r="O75" s="102"/>
      <c r="P75" s="102"/>
      <c r="Q75" s="102"/>
      <c r="R75" s="100"/>
      <c r="S75" s="100"/>
      <c r="T75" s="100">
        <v>32</v>
      </c>
      <c r="U75" s="100">
        <v>40</v>
      </c>
      <c r="V75" s="100"/>
      <c r="W75" s="100"/>
      <c r="X75" s="130" t="s">
        <v>234</v>
      </c>
      <c r="Y75" s="119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s="4" customFormat="1" ht="22.5" customHeight="1" thickBot="1" x14ac:dyDescent="0.25">
      <c r="A76" s="178" t="s">
        <v>158</v>
      </c>
      <c r="B76" s="179" t="s">
        <v>10</v>
      </c>
      <c r="C76" s="98">
        <f t="shared" si="36"/>
        <v>272</v>
      </c>
      <c r="D76" s="109">
        <v>136</v>
      </c>
      <c r="E76" s="102">
        <f>SUM(R76:W76)</f>
        <v>136</v>
      </c>
      <c r="F76" s="102">
        <f>E76</f>
        <v>136</v>
      </c>
      <c r="G76" s="102">
        <f t="shared" si="37"/>
        <v>136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0">
        <v>32</v>
      </c>
      <c r="U76" s="100">
        <v>40</v>
      </c>
      <c r="V76" s="100">
        <v>32</v>
      </c>
      <c r="W76" s="100">
        <v>32</v>
      </c>
      <c r="X76" s="130"/>
      <c r="Y76" s="123" t="s">
        <v>262</v>
      </c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s="10" customFormat="1" ht="24" customHeight="1" thickBot="1" x14ac:dyDescent="0.25">
      <c r="A77" s="173" t="s">
        <v>63</v>
      </c>
      <c r="B77" s="173" t="s">
        <v>159</v>
      </c>
      <c r="C77" s="104">
        <f t="shared" ref="C77:D77" si="38">C78+C88</f>
        <v>3906</v>
      </c>
      <c r="D77" s="104">
        <f t="shared" si="38"/>
        <v>1082</v>
      </c>
      <c r="E77" s="104">
        <f>E78+E88</f>
        <v>2824</v>
      </c>
      <c r="F77" s="104" t="e">
        <f t="shared" ref="F77:I77" si="39">F78+F88</f>
        <v>#REF!</v>
      </c>
      <c r="G77" s="104">
        <f t="shared" si="39"/>
        <v>172</v>
      </c>
      <c r="H77" s="104">
        <f t="shared" si="39"/>
        <v>1328</v>
      </c>
      <c r="I77" s="104">
        <f t="shared" si="39"/>
        <v>1324</v>
      </c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31"/>
      <c r="Y77" s="125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s="10" customFormat="1" ht="24" customHeight="1" thickBot="1" x14ac:dyDescent="0.25">
      <c r="A78" s="181" t="s">
        <v>64</v>
      </c>
      <c r="B78" s="181" t="s">
        <v>17</v>
      </c>
      <c r="C78" s="110">
        <f t="shared" ref="C78:D78" si="40">SUM(C79:C87)</f>
        <v>1595</v>
      </c>
      <c r="D78" s="110">
        <f t="shared" si="40"/>
        <v>435</v>
      </c>
      <c r="E78" s="110">
        <f>SUM(E79:E87)</f>
        <v>1160</v>
      </c>
      <c r="F78" s="110">
        <f t="shared" ref="F78:I78" si="41">SUM(F79:F87)</f>
        <v>940</v>
      </c>
      <c r="G78" s="110">
        <f t="shared" si="41"/>
        <v>104</v>
      </c>
      <c r="H78" s="110">
        <f t="shared" si="41"/>
        <v>1020</v>
      </c>
      <c r="I78" s="110">
        <f t="shared" si="41"/>
        <v>36</v>
      </c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20"/>
      <c r="Y78" s="121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s="4" customFormat="1" ht="32.25" customHeight="1" thickBot="1" x14ac:dyDescent="0.25">
      <c r="A79" s="176" t="s">
        <v>65</v>
      </c>
      <c r="B79" s="179" t="s">
        <v>18</v>
      </c>
      <c r="C79" s="102">
        <f t="shared" ref="C79:C83" si="42">D79+E79</f>
        <v>694</v>
      </c>
      <c r="D79" s="102">
        <v>198</v>
      </c>
      <c r="E79" s="102">
        <f>SUM(J79:W79)</f>
        <v>496</v>
      </c>
      <c r="F79" s="102">
        <f t="shared" ref="F79:F82" si="43">H79</f>
        <v>496</v>
      </c>
      <c r="G79" s="102"/>
      <c r="H79" s="102">
        <f t="shared" ref="H79:H83" si="44">E79</f>
        <v>496</v>
      </c>
      <c r="I79" s="102"/>
      <c r="J79" s="102">
        <v>32</v>
      </c>
      <c r="K79" s="102">
        <v>40</v>
      </c>
      <c r="L79" s="102">
        <v>32</v>
      </c>
      <c r="M79" s="102">
        <v>40</v>
      </c>
      <c r="N79" s="102">
        <v>32</v>
      </c>
      <c r="O79" s="102">
        <v>40</v>
      </c>
      <c r="P79" s="102">
        <v>32</v>
      </c>
      <c r="Q79" s="102">
        <v>40</v>
      </c>
      <c r="R79" s="102">
        <v>32</v>
      </c>
      <c r="S79" s="102">
        <v>40</v>
      </c>
      <c r="T79" s="102">
        <v>32</v>
      </c>
      <c r="U79" s="102">
        <v>40</v>
      </c>
      <c r="V79" s="102">
        <v>32</v>
      </c>
      <c r="W79" s="102">
        <v>32</v>
      </c>
      <c r="X79" s="122" t="s">
        <v>277</v>
      </c>
      <c r="Y79" s="123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s="4" customFormat="1" ht="24" customHeight="1" thickBot="1" x14ac:dyDescent="0.25">
      <c r="A80" s="176" t="s">
        <v>66</v>
      </c>
      <c r="B80" s="179" t="s">
        <v>19</v>
      </c>
      <c r="C80" s="102">
        <f t="shared" si="42"/>
        <v>101</v>
      </c>
      <c r="D80" s="102">
        <v>29</v>
      </c>
      <c r="E80" s="102">
        <f t="shared" ref="E80:E83" si="45">SUM(J80:W80)</f>
        <v>72</v>
      </c>
      <c r="F80" s="102">
        <f t="shared" si="43"/>
        <v>72</v>
      </c>
      <c r="G80" s="102"/>
      <c r="H80" s="102">
        <f t="shared" si="44"/>
        <v>72</v>
      </c>
      <c r="I80" s="102"/>
      <c r="J80" s="102"/>
      <c r="K80" s="102"/>
      <c r="L80" s="102"/>
      <c r="M80" s="102"/>
      <c r="N80" s="102"/>
      <c r="O80" s="102"/>
      <c r="P80" s="102">
        <v>32</v>
      </c>
      <c r="Q80" s="102">
        <v>40</v>
      </c>
      <c r="R80" s="102"/>
      <c r="S80" s="102"/>
      <c r="T80" s="102"/>
      <c r="U80" s="102"/>
      <c r="V80" s="102"/>
      <c r="W80" s="102"/>
      <c r="X80" s="122">
        <v>8</v>
      </c>
      <c r="Y80" s="123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s="4" customFormat="1" ht="24" customHeight="1" thickBot="1" x14ac:dyDescent="0.25">
      <c r="A81" s="176" t="s">
        <v>67</v>
      </c>
      <c r="B81" s="179" t="s">
        <v>20</v>
      </c>
      <c r="C81" s="102">
        <f t="shared" si="42"/>
        <v>291</v>
      </c>
      <c r="D81" s="102">
        <v>83</v>
      </c>
      <c r="E81" s="102">
        <f t="shared" si="45"/>
        <v>208</v>
      </c>
      <c r="F81" s="102">
        <f t="shared" si="43"/>
        <v>208</v>
      </c>
      <c r="G81" s="102"/>
      <c r="H81" s="102">
        <f t="shared" si="44"/>
        <v>208</v>
      </c>
      <c r="I81" s="102"/>
      <c r="J81" s="102"/>
      <c r="K81" s="102"/>
      <c r="L81" s="102"/>
      <c r="M81" s="102"/>
      <c r="N81" s="102"/>
      <c r="O81" s="102"/>
      <c r="P81" s="102"/>
      <c r="Q81" s="102"/>
      <c r="R81" s="102">
        <v>32</v>
      </c>
      <c r="S81" s="102">
        <v>40</v>
      </c>
      <c r="T81" s="102">
        <v>32</v>
      </c>
      <c r="U81" s="102">
        <v>40</v>
      </c>
      <c r="V81" s="102">
        <v>32</v>
      </c>
      <c r="W81" s="102">
        <v>32</v>
      </c>
      <c r="X81" s="122" t="s">
        <v>233</v>
      </c>
      <c r="Y81" s="123" t="s">
        <v>276</v>
      </c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s="4" customFormat="1" ht="24" customHeight="1" thickBot="1" x14ac:dyDescent="0.25">
      <c r="A82" s="176" t="s">
        <v>68</v>
      </c>
      <c r="B82" s="179" t="s">
        <v>21</v>
      </c>
      <c r="C82" s="102">
        <f t="shared" si="42"/>
        <v>90</v>
      </c>
      <c r="D82" s="102">
        <v>26</v>
      </c>
      <c r="E82" s="102">
        <f t="shared" si="45"/>
        <v>64</v>
      </c>
      <c r="F82" s="102">
        <f t="shared" si="43"/>
        <v>64</v>
      </c>
      <c r="G82" s="102"/>
      <c r="H82" s="102">
        <f t="shared" si="44"/>
        <v>64</v>
      </c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>
        <v>32</v>
      </c>
      <c r="W82" s="102">
        <v>32</v>
      </c>
      <c r="X82" s="102"/>
      <c r="Y82" s="123" t="s">
        <v>233</v>
      </c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s="4" customFormat="1" ht="24" customHeight="1" thickBot="1" x14ac:dyDescent="0.25">
      <c r="A83" s="176" t="s">
        <v>69</v>
      </c>
      <c r="B83" s="179" t="s">
        <v>13</v>
      </c>
      <c r="C83" s="102">
        <f t="shared" si="42"/>
        <v>45</v>
      </c>
      <c r="D83" s="102">
        <v>13</v>
      </c>
      <c r="E83" s="102">
        <f t="shared" si="45"/>
        <v>32</v>
      </c>
      <c r="F83" s="102">
        <f>E83</f>
        <v>32</v>
      </c>
      <c r="G83" s="102"/>
      <c r="H83" s="102">
        <f t="shared" si="44"/>
        <v>32</v>
      </c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>
        <v>16</v>
      </c>
      <c r="W83" s="102">
        <v>16</v>
      </c>
      <c r="X83" s="122"/>
      <c r="Y83" s="123" t="s">
        <v>233</v>
      </c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s="4" customFormat="1" ht="24" customHeight="1" thickBot="1" x14ac:dyDescent="0.25">
      <c r="A84" s="176" t="s">
        <v>70</v>
      </c>
      <c r="B84" s="179" t="s">
        <v>22</v>
      </c>
      <c r="C84" s="102">
        <f>D84+E84</f>
        <v>95</v>
      </c>
      <c r="D84" s="102">
        <v>27</v>
      </c>
      <c r="E84" s="102">
        <f>SUM(J84:W84)</f>
        <v>68</v>
      </c>
      <c r="F84" s="102">
        <f>E84</f>
        <v>68</v>
      </c>
      <c r="G84" s="102">
        <f>E84</f>
        <v>68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>
        <v>20</v>
      </c>
      <c r="V84" s="102">
        <v>32</v>
      </c>
      <c r="W84" s="102">
        <v>16</v>
      </c>
      <c r="X84" s="122"/>
      <c r="Y84" s="123" t="s">
        <v>233</v>
      </c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s="4" customFormat="1" ht="24" customHeight="1" thickBot="1" x14ac:dyDescent="0.25">
      <c r="A85" s="176" t="s">
        <v>241</v>
      </c>
      <c r="B85" s="184" t="s">
        <v>96</v>
      </c>
      <c r="C85" s="98">
        <f>D85+E85</f>
        <v>178</v>
      </c>
      <c r="D85" s="98">
        <v>30</v>
      </c>
      <c r="E85" s="98">
        <f>SUM(J85:W85)</f>
        <v>148</v>
      </c>
      <c r="F85" s="109"/>
      <c r="G85" s="109"/>
      <c r="H85" s="109">
        <f>E85</f>
        <v>148</v>
      </c>
      <c r="I85" s="97"/>
      <c r="J85" s="277"/>
      <c r="K85" s="277"/>
      <c r="L85" s="100"/>
      <c r="M85" s="100">
        <v>20</v>
      </c>
      <c r="N85" s="100">
        <v>16</v>
      </c>
      <c r="O85" s="100">
        <v>20</v>
      </c>
      <c r="P85" s="100">
        <v>16</v>
      </c>
      <c r="Q85" s="100">
        <v>20</v>
      </c>
      <c r="R85" s="100"/>
      <c r="S85" s="100">
        <v>20</v>
      </c>
      <c r="T85" s="100"/>
      <c r="U85" s="100">
        <v>20</v>
      </c>
      <c r="V85" s="100">
        <v>16</v>
      </c>
      <c r="W85" s="100"/>
      <c r="X85" s="277"/>
      <c r="Y85" s="119" t="s">
        <v>238</v>
      </c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s="4" customFormat="1" ht="24" customHeight="1" thickBot="1" x14ac:dyDescent="0.25">
      <c r="A86" s="176" t="s">
        <v>242</v>
      </c>
      <c r="B86" s="184" t="s">
        <v>106</v>
      </c>
      <c r="C86" s="98">
        <f t="shared" ref="C86:C87" si="46">D86+E86</f>
        <v>48</v>
      </c>
      <c r="D86" s="98">
        <v>12</v>
      </c>
      <c r="E86" s="98">
        <f>SUM(J86:W86)</f>
        <v>36</v>
      </c>
      <c r="F86" s="109"/>
      <c r="G86" s="109">
        <f>E86</f>
        <v>36</v>
      </c>
      <c r="H86" s="109"/>
      <c r="I86" s="97"/>
      <c r="J86" s="277">
        <v>16</v>
      </c>
      <c r="K86" s="277">
        <v>20</v>
      </c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119">
        <v>5</v>
      </c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s="4" customFormat="1" ht="26.25" customHeight="1" thickBot="1" x14ac:dyDescent="0.25">
      <c r="A87" s="176" t="s">
        <v>243</v>
      </c>
      <c r="B87" s="184" t="s">
        <v>95</v>
      </c>
      <c r="C87" s="98">
        <f t="shared" si="46"/>
        <v>53</v>
      </c>
      <c r="D87" s="98">
        <v>17</v>
      </c>
      <c r="E87" s="98">
        <f>SUM(J87:W87)</f>
        <v>36</v>
      </c>
      <c r="F87" s="109"/>
      <c r="G87" s="109"/>
      <c r="H87" s="109"/>
      <c r="I87" s="97">
        <f>E87</f>
        <v>36</v>
      </c>
      <c r="J87" s="277">
        <v>16</v>
      </c>
      <c r="K87" s="100">
        <v>20</v>
      </c>
      <c r="L87" s="100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119">
        <v>5</v>
      </c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s="10" customFormat="1" ht="24" customHeight="1" thickBot="1" x14ac:dyDescent="0.25">
      <c r="A88" s="181" t="s">
        <v>71</v>
      </c>
      <c r="B88" s="181" t="s">
        <v>26</v>
      </c>
      <c r="C88" s="101">
        <f t="shared" ref="C88:D88" si="47">C89+C99</f>
        <v>2311</v>
      </c>
      <c r="D88" s="101">
        <f t="shared" si="47"/>
        <v>647</v>
      </c>
      <c r="E88" s="101">
        <f>E89+E99</f>
        <v>1664</v>
      </c>
      <c r="F88" s="101" t="e">
        <f t="shared" ref="F88:I88" si="48">F89+F99</f>
        <v>#REF!</v>
      </c>
      <c r="G88" s="101">
        <f t="shared" si="48"/>
        <v>68</v>
      </c>
      <c r="H88" s="101">
        <f t="shared" si="48"/>
        <v>308</v>
      </c>
      <c r="I88" s="101">
        <f t="shared" si="48"/>
        <v>1288</v>
      </c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120"/>
      <c r="Y88" s="121"/>
      <c r="Z88" s="8"/>
      <c r="AA88" s="8"/>
      <c r="AB88" s="2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s="10" customFormat="1" ht="28.5" customHeight="1" thickBot="1" x14ac:dyDescent="0.25">
      <c r="A89" s="181" t="s">
        <v>72</v>
      </c>
      <c r="B89" s="182" t="s">
        <v>207</v>
      </c>
      <c r="C89" s="101">
        <f t="shared" ref="C89:D89" si="49">C90+C91+C93+C94+C95+C97</f>
        <v>2041</v>
      </c>
      <c r="D89" s="101">
        <f t="shared" si="49"/>
        <v>557</v>
      </c>
      <c r="E89" s="101">
        <f>E90+E91+E93+E94+E95+E97</f>
        <v>1484</v>
      </c>
      <c r="F89" s="101" t="e">
        <f t="shared" ref="F89:I89" si="50">F90+F91+F93+F94+F95+F97</f>
        <v>#REF!</v>
      </c>
      <c r="G89" s="101">
        <f t="shared" si="50"/>
        <v>0</v>
      </c>
      <c r="H89" s="101">
        <f t="shared" si="50"/>
        <v>196</v>
      </c>
      <c r="I89" s="101">
        <f t="shared" si="50"/>
        <v>1288</v>
      </c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20" t="s">
        <v>253</v>
      </c>
      <c r="Y89" s="121"/>
      <c r="Z89" s="8"/>
      <c r="AA89" s="8"/>
      <c r="AB89" s="8"/>
      <c r="AC89" s="8"/>
      <c r="AD89" s="8"/>
      <c r="AE89" s="306" t="s">
        <v>229</v>
      </c>
      <c r="AF89" s="306"/>
      <c r="AG89" s="306"/>
      <c r="AH89" s="8"/>
      <c r="AI89" s="8"/>
      <c r="AJ89" s="8"/>
      <c r="AK89" s="8"/>
      <c r="AL89" s="8"/>
      <c r="AM89" s="8"/>
      <c r="AN89" s="8"/>
      <c r="AO89" s="8"/>
      <c r="AP89" s="8"/>
    </row>
    <row r="90" spans="1:42" s="4" customFormat="1" ht="24" customHeight="1" thickBot="1" x14ac:dyDescent="0.25">
      <c r="A90" s="176" t="s">
        <v>73</v>
      </c>
      <c r="B90" s="179" t="s">
        <v>150</v>
      </c>
      <c r="C90" s="98">
        <f>D90+E90</f>
        <v>1007</v>
      </c>
      <c r="D90" s="109">
        <v>307</v>
      </c>
      <c r="E90" s="98">
        <f t="shared" ref="E90:E97" si="51">SUM(J90:W90)</f>
        <v>700</v>
      </c>
      <c r="F90" s="98" t="e">
        <f>#REF!*#REF!+#REF!*#REF!+#REF!*#REF!+#REF!*#REF!+#REF!*#REF!+#REF!*#REF!+#REF!*#REF!+#REF!*#REF!+J90*J22+K90*K22+L90*L22+M90*M22+N90*N22+O90*O22+P90*P22+Q90*Q22+R90*R22+S90*S22+T90*T25+U90*U25+V90*V25+W90*W25</f>
        <v>#REF!</v>
      </c>
      <c r="G90" s="98"/>
      <c r="H90" s="98"/>
      <c r="I90" s="98">
        <f>E90</f>
        <v>700</v>
      </c>
      <c r="J90" s="100">
        <v>32</v>
      </c>
      <c r="K90" s="100">
        <v>60</v>
      </c>
      <c r="L90" s="100">
        <v>48</v>
      </c>
      <c r="M90" s="100">
        <v>60</v>
      </c>
      <c r="N90" s="100">
        <v>48</v>
      </c>
      <c r="O90" s="100">
        <v>60</v>
      </c>
      <c r="P90" s="100">
        <v>48</v>
      </c>
      <c r="Q90" s="100">
        <v>60</v>
      </c>
      <c r="R90" s="100">
        <v>48</v>
      </c>
      <c r="S90" s="100">
        <v>60</v>
      </c>
      <c r="T90" s="100">
        <v>32</v>
      </c>
      <c r="U90" s="100">
        <v>60</v>
      </c>
      <c r="V90" s="100">
        <v>32</v>
      </c>
      <c r="W90" s="100">
        <v>52</v>
      </c>
      <c r="X90" s="122" t="s">
        <v>239</v>
      </c>
      <c r="Y90" s="123" t="s">
        <v>237</v>
      </c>
      <c r="Z90" s="8"/>
      <c r="AA90" s="8"/>
      <c r="AB90" s="8"/>
      <c r="AC90" s="8"/>
      <c r="AD90" s="8"/>
      <c r="AE90" s="30"/>
      <c r="AF90" s="30" t="s">
        <v>230</v>
      </c>
      <c r="AG90" s="30" t="s">
        <v>231</v>
      </c>
      <c r="AH90" s="8"/>
      <c r="AI90" s="8"/>
      <c r="AJ90" s="8"/>
      <c r="AK90" s="8"/>
      <c r="AL90" s="8"/>
      <c r="AM90" s="8"/>
      <c r="AN90" s="8"/>
      <c r="AO90" s="8"/>
      <c r="AP90" s="8"/>
    </row>
    <row r="91" spans="1:42" s="4" customFormat="1" ht="24" customHeight="1" thickBot="1" x14ac:dyDescent="0.25">
      <c r="A91" s="176" t="s">
        <v>74</v>
      </c>
      <c r="B91" s="179" t="s">
        <v>43</v>
      </c>
      <c r="C91" s="98">
        <f>D91+E91</f>
        <v>110</v>
      </c>
      <c r="D91" s="98">
        <v>42</v>
      </c>
      <c r="E91" s="98">
        <f>SUM(J91:W91)</f>
        <v>68</v>
      </c>
      <c r="F91" s="98" t="e">
        <f>#REF!*#REF!+#REF!*#REF!+#REF!*#REF!+#REF!*#REF!+#REF!*#REF!+#REF!*#REF!+#REF!*#REF!+#REF!*#REF!+J91*J22+K91*K22+L91*L22+M91*M22+N91*N22+O91*O22+P91*P22+Q91*Q22+R91*R22+S91*S22+T91*T25+U91*U25+V91*V25+W91*W25</f>
        <v>#REF!</v>
      </c>
      <c r="G91" s="98"/>
      <c r="H91" s="98">
        <f>E91</f>
        <v>68</v>
      </c>
      <c r="I91" s="98"/>
      <c r="J91" s="277"/>
      <c r="K91" s="277"/>
      <c r="L91" s="277"/>
      <c r="M91" s="277"/>
      <c r="N91" s="277"/>
      <c r="O91" s="277"/>
      <c r="P91" s="277"/>
      <c r="Q91" s="277"/>
      <c r="R91" s="100"/>
      <c r="S91" s="100"/>
      <c r="T91" s="100">
        <v>16</v>
      </c>
      <c r="U91" s="100">
        <v>20</v>
      </c>
      <c r="V91" s="277">
        <v>16</v>
      </c>
      <c r="W91" s="277">
        <v>16</v>
      </c>
      <c r="X91" s="122"/>
      <c r="Y91" s="123" t="s">
        <v>238</v>
      </c>
      <c r="Z91" s="8"/>
      <c r="AA91" s="8"/>
      <c r="AB91" s="8"/>
      <c r="AC91" s="8"/>
      <c r="AD91" s="8"/>
      <c r="AE91" s="30" t="s">
        <v>246</v>
      </c>
      <c r="AF91" s="31">
        <v>76</v>
      </c>
      <c r="AG91" s="31"/>
      <c r="AH91" s="8"/>
      <c r="AI91" s="8"/>
      <c r="AJ91" s="8"/>
      <c r="AK91" s="8"/>
      <c r="AL91" s="8"/>
      <c r="AM91" s="8"/>
      <c r="AN91" s="8"/>
      <c r="AO91" s="8"/>
      <c r="AP91" s="8"/>
    </row>
    <row r="92" spans="1:42" s="14" customFormat="1" ht="24" customHeight="1" thickBot="1" x14ac:dyDescent="0.25">
      <c r="A92" s="257" t="s">
        <v>174</v>
      </c>
      <c r="B92" s="258" t="s">
        <v>43</v>
      </c>
      <c r="C92" s="259">
        <f>D92+E92</f>
        <v>359</v>
      </c>
      <c r="D92" s="259">
        <v>39</v>
      </c>
      <c r="E92" s="259">
        <f>SUM(J92:W92)</f>
        <v>320</v>
      </c>
      <c r="F92" s="117" t="e">
        <f>#REF!*#REF!+#REF!*#REF!+#REF!*#REF!+#REF!*#REF!+J92*J22+K92*K22+L92*L22+M92*M22+N92*N22+O92*O22+#REF!*#REF!+#REF!*#REF!</f>
        <v>#REF!</v>
      </c>
      <c r="G92" s="117"/>
      <c r="H92" s="117">
        <f>E92</f>
        <v>320</v>
      </c>
      <c r="I92" s="117"/>
      <c r="J92" s="117">
        <v>16</v>
      </c>
      <c r="K92" s="117">
        <v>20</v>
      </c>
      <c r="L92" s="117">
        <v>16</v>
      </c>
      <c r="M92" s="117">
        <v>20</v>
      </c>
      <c r="N92" s="117">
        <v>16</v>
      </c>
      <c r="O92" s="117">
        <v>40</v>
      </c>
      <c r="P92" s="117">
        <v>16</v>
      </c>
      <c r="Q92" s="117">
        <v>20</v>
      </c>
      <c r="R92" s="117">
        <v>32</v>
      </c>
      <c r="S92" s="117">
        <v>40</v>
      </c>
      <c r="T92" s="117">
        <v>16</v>
      </c>
      <c r="U92" s="117">
        <v>20</v>
      </c>
      <c r="V92" s="117">
        <v>32</v>
      </c>
      <c r="W92" s="117">
        <v>16</v>
      </c>
      <c r="X92" s="131"/>
      <c r="Y92" s="125"/>
      <c r="Z92" s="261"/>
      <c r="AA92" s="261"/>
      <c r="AB92" s="261"/>
      <c r="AC92" s="261"/>
      <c r="AD92" s="261"/>
      <c r="AE92" s="262" t="s">
        <v>263</v>
      </c>
      <c r="AF92" s="275">
        <f>C85+C86+C87</f>
        <v>279</v>
      </c>
      <c r="AG92" s="275">
        <f>E85+E86+E87</f>
        <v>220</v>
      </c>
      <c r="AH92" s="261"/>
      <c r="AI92" s="261"/>
      <c r="AM92" s="261"/>
      <c r="AN92" s="261"/>
      <c r="AO92" s="261"/>
      <c r="AP92" s="261"/>
    </row>
    <row r="93" spans="1:42" ht="24" customHeight="1" thickBot="1" x14ac:dyDescent="0.25">
      <c r="A93" s="178" t="s">
        <v>75</v>
      </c>
      <c r="B93" s="179" t="s">
        <v>97</v>
      </c>
      <c r="C93" s="98">
        <f t="shared" ref="C93:C97" si="52">D93+E93</f>
        <v>337</v>
      </c>
      <c r="D93" s="98">
        <v>89</v>
      </c>
      <c r="E93" s="98">
        <f t="shared" si="51"/>
        <v>248</v>
      </c>
      <c r="F93" s="97" t="e">
        <f>#REF!*#REF!+#REF!*#REF!+#REF!*#REF!+#REF!*#REF!+#REF!*#REF!+#REF!*#REF!+#REF!*#REF!+#REF!*#REF!+J93*J22+K93*K22+L93*L22+M93*M22+N93*N22+O93*O22+P93*P22+Q93*Q22+R93*R22+S93*S22+T93*T25+U93*U25+V93*V25+W93*W25</f>
        <v>#REF!</v>
      </c>
      <c r="G93" s="97"/>
      <c r="H93" s="97"/>
      <c r="I93" s="97">
        <f>E93</f>
        <v>248</v>
      </c>
      <c r="J93" s="277">
        <v>16</v>
      </c>
      <c r="K93" s="277">
        <v>20</v>
      </c>
      <c r="L93" s="102">
        <v>16</v>
      </c>
      <c r="M93" s="277">
        <v>20</v>
      </c>
      <c r="N93" s="277">
        <v>16</v>
      </c>
      <c r="O93" s="277">
        <v>20</v>
      </c>
      <c r="P93" s="277">
        <v>16</v>
      </c>
      <c r="Q93" s="277">
        <v>20</v>
      </c>
      <c r="R93" s="100">
        <v>16</v>
      </c>
      <c r="S93" s="100">
        <v>20</v>
      </c>
      <c r="T93" s="100">
        <v>16</v>
      </c>
      <c r="U93" s="100">
        <v>20</v>
      </c>
      <c r="V93" s="277">
        <v>16</v>
      </c>
      <c r="W93" s="277">
        <v>16</v>
      </c>
      <c r="X93" s="122" t="s">
        <v>234</v>
      </c>
      <c r="Y93" s="124" t="s">
        <v>252</v>
      </c>
      <c r="Z93" s="8"/>
      <c r="AA93" s="8"/>
      <c r="AB93" s="8"/>
      <c r="AC93" s="8"/>
      <c r="AD93" s="8"/>
      <c r="AE93" s="30" t="s">
        <v>264</v>
      </c>
      <c r="AF93" s="30">
        <v>0</v>
      </c>
      <c r="AG93" s="30">
        <v>0</v>
      </c>
      <c r="AH93" s="8"/>
      <c r="AI93" s="8"/>
      <c r="AM93" s="8"/>
      <c r="AN93" s="8"/>
      <c r="AO93" s="8"/>
      <c r="AP93" s="8"/>
    </row>
    <row r="94" spans="1:42" ht="52.5" customHeight="1" thickBot="1" x14ac:dyDescent="0.25">
      <c r="A94" s="178" t="s">
        <v>94</v>
      </c>
      <c r="B94" s="179" t="s">
        <v>222</v>
      </c>
      <c r="C94" s="98">
        <f t="shared" si="52"/>
        <v>173</v>
      </c>
      <c r="D94" s="98">
        <v>45</v>
      </c>
      <c r="E94" s="98">
        <f t="shared" si="51"/>
        <v>128</v>
      </c>
      <c r="F94" s="97" t="e">
        <f>#REF!*#REF!+#REF!*#REF!+#REF!*#REF!+#REF!*#REF!+#REF!*#REF!+#REF!*#REF!+#REF!*#REF!+#REF!*#REF!+J94*J22+K94*K22+L94*L22+M94*M22+N94*N22+O94*O22+P94*P22+Q94*Q22+R94*R22+S94*S22+T94*T25+U94*U25+V94*V25+W94*W25</f>
        <v>#REF!</v>
      </c>
      <c r="G94" s="97"/>
      <c r="H94" s="97">
        <f>E94</f>
        <v>128</v>
      </c>
      <c r="I94" s="97"/>
      <c r="J94" s="277"/>
      <c r="K94" s="277"/>
      <c r="L94" s="277"/>
      <c r="M94" s="100">
        <v>40</v>
      </c>
      <c r="N94" s="277"/>
      <c r="O94" s="277"/>
      <c r="P94" s="277"/>
      <c r="Q94" s="277"/>
      <c r="R94" s="100"/>
      <c r="S94" s="100"/>
      <c r="T94" s="100">
        <v>16</v>
      </c>
      <c r="U94" s="100">
        <v>40</v>
      </c>
      <c r="V94" s="102">
        <v>16</v>
      </c>
      <c r="W94" s="102">
        <v>16</v>
      </c>
      <c r="X94" s="122" t="s">
        <v>234</v>
      </c>
      <c r="Y94" s="124" t="s">
        <v>280</v>
      </c>
      <c r="Z94" s="8"/>
      <c r="AA94" s="8"/>
      <c r="AB94" s="8"/>
      <c r="AC94" s="8"/>
      <c r="AD94" s="8"/>
      <c r="AE94" s="280" t="s">
        <v>269</v>
      </c>
      <c r="AF94" s="280">
        <v>48</v>
      </c>
      <c r="AG94" s="280">
        <v>32</v>
      </c>
      <c r="AH94" s="8"/>
      <c r="AI94" s="8"/>
      <c r="AM94" s="8"/>
      <c r="AN94" s="8"/>
      <c r="AO94" s="8"/>
      <c r="AP94" s="8"/>
    </row>
    <row r="95" spans="1:42" ht="24" customHeight="1" thickBot="1" x14ac:dyDescent="0.25">
      <c r="A95" s="178" t="s">
        <v>98</v>
      </c>
      <c r="B95" s="179" t="s">
        <v>101</v>
      </c>
      <c r="C95" s="98">
        <f t="shared" si="52"/>
        <v>326</v>
      </c>
      <c r="D95" s="98">
        <v>54</v>
      </c>
      <c r="E95" s="98">
        <f t="shared" si="51"/>
        <v>272</v>
      </c>
      <c r="F95" s="97" t="e">
        <f>#REF!*#REF!+#REF!*#REF!+#REF!*#REF!+#REF!*#REF!+#REF!*#REF!+#REF!*#REF!+#REF!*#REF!+#REF!*#REF!+J95*J22+K95*K22+L95*L22+M95*M22+N95*N22+O95*O22+P95*P22+Q95*Q22+R95*R22+S95*S22+T95*T25+U95*U25+V95*V25+W95*W25</f>
        <v>#REF!</v>
      </c>
      <c r="G95" s="97"/>
      <c r="H95" s="97"/>
      <c r="I95" s="97">
        <f>E95</f>
        <v>272</v>
      </c>
      <c r="J95" s="277"/>
      <c r="K95" s="100">
        <v>60</v>
      </c>
      <c r="L95" s="100">
        <v>16</v>
      </c>
      <c r="M95" s="100">
        <v>20</v>
      </c>
      <c r="N95" s="100"/>
      <c r="O95" s="100"/>
      <c r="P95" s="100">
        <v>16</v>
      </c>
      <c r="Q95" s="100">
        <v>20</v>
      </c>
      <c r="R95" s="100">
        <v>32</v>
      </c>
      <c r="S95" s="100">
        <v>40</v>
      </c>
      <c r="T95" s="100">
        <v>16</v>
      </c>
      <c r="U95" s="100">
        <v>20</v>
      </c>
      <c r="V95" s="277">
        <v>16</v>
      </c>
      <c r="W95" s="277">
        <v>16</v>
      </c>
      <c r="X95" s="277"/>
      <c r="Y95" s="119"/>
      <c r="Z95" s="8"/>
      <c r="AA95" s="8"/>
      <c r="AB95" s="8"/>
      <c r="AC95" s="8"/>
      <c r="AD95" s="8"/>
      <c r="AE95" s="280" t="s">
        <v>270</v>
      </c>
      <c r="AF95" s="280">
        <v>227</v>
      </c>
      <c r="AG95" s="280">
        <v>4</v>
      </c>
      <c r="AH95" s="8"/>
      <c r="AI95" s="8"/>
      <c r="AM95" s="8"/>
      <c r="AN95" s="8"/>
      <c r="AO95" s="8"/>
      <c r="AP95" s="8"/>
    </row>
    <row r="96" spans="1:42" s="14" customFormat="1" ht="24" customHeight="1" thickBot="1" x14ac:dyDescent="0.25">
      <c r="A96" s="279" t="s">
        <v>224</v>
      </c>
      <c r="B96" s="258" t="s">
        <v>221</v>
      </c>
      <c r="C96" s="259">
        <f t="shared" si="52"/>
        <v>349</v>
      </c>
      <c r="D96" s="259">
        <v>53</v>
      </c>
      <c r="E96" s="259">
        <f t="shared" si="51"/>
        <v>296</v>
      </c>
      <c r="F96" s="259"/>
      <c r="G96" s="259">
        <f>E96</f>
        <v>296</v>
      </c>
      <c r="H96" s="259"/>
      <c r="I96" s="259"/>
      <c r="J96" s="117">
        <v>32</v>
      </c>
      <c r="K96" s="117">
        <v>20</v>
      </c>
      <c r="L96" s="117">
        <v>32</v>
      </c>
      <c r="M96" s="117">
        <v>20</v>
      </c>
      <c r="N96" s="117">
        <v>32</v>
      </c>
      <c r="O96" s="117">
        <v>20</v>
      </c>
      <c r="P96" s="117">
        <v>16</v>
      </c>
      <c r="Q96" s="117">
        <v>20</v>
      </c>
      <c r="R96" s="117">
        <v>32</v>
      </c>
      <c r="S96" s="117">
        <v>20</v>
      </c>
      <c r="T96" s="117"/>
      <c r="U96" s="117">
        <v>20</v>
      </c>
      <c r="V96" s="117">
        <v>16</v>
      </c>
      <c r="W96" s="117">
        <v>16</v>
      </c>
      <c r="X96" s="117"/>
      <c r="Y96" s="125"/>
      <c r="Z96" s="261"/>
      <c r="AA96" s="261"/>
      <c r="AB96" s="261"/>
      <c r="AC96" s="261"/>
      <c r="AD96" s="261"/>
      <c r="AE96" s="30" t="s">
        <v>232</v>
      </c>
      <c r="AF96" s="30">
        <v>0</v>
      </c>
      <c r="AG96" s="30">
        <v>232</v>
      </c>
      <c r="AH96" s="261"/>
      <c r="AI96" s="261"/>
      <c r="AJ96" s="261"/>
      <c r="AK96" s="261"/>
      <c r="AL96" s="261"/>
      <c r="AM96" s="261"/>
      <c r="AN96" s="261"/>
      <c r="AO96" s="261"/>
      <c r="AP96" s="261"/>
    </row>
    <row r="97" spans="1:42" ht="24" customHeight="1" thickBot="1" x14ac:dyDescent="0.25">
      <c r="A97" s="178" t="s">
        <v>223</v>
      </c>
      <c r="B97" s="179" t="s">
        <v>173</v>
      </c>
      <c r="C97" s="98">
        <f t="shared" si="52"/>
        <v>88</v>
      </c>
      <c r="D97" s="98">
        <v>20</v>
      </c>
      <c r="E97" s="98">
        <f t="shared" si="51"/>
        <v>68</v>
      </c>
      <c r="F97" s="97"/>
      <c r="G97" s="97"/>
      <c r="H97" s="97"/>
      <c r="I97" s="97">
        <f>E97</f>
        <v>68</v>
      </c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>
        <v>16</v>
      </c>
      <c r="U97" s="277">
        <v>20</v>
      </c>
      <c r="V97" s="102">
        <v>16</v>
      </c>
      <c r="W97" s="102">
        <v>16</v>
      </c>
      <c r="X97" s="277"/>
      <c r="Y97" s="119"/>
      <c r="Z97" s="8"/>
      <c r="AA97" s="8"/>
      <c r="AB97" s="8"/>
      <c r="AC97" s="8"/>
      <c r="AD97" s="8"/>
      <c r="AE97" s="30"/>
      <c r="AF97" s="31">
        <f>SUM(AF91:AF96)</f>
        <v>630</v>
      </c>
      <c r="AG97" s="31">
        <f>SUM(AG91:AG96)</f>
        <v>488</v>
      </c>
      <c r="AH97" s="8"/>
      <c r="AI97" s="8"/>
      <c r="AJ97" s="8"/>
      <c r="AK97" s="8"/>
      <c r="AL97" s="8"/>
      <c r="AM97" s="8"/>
      <c r="AN97" s="8"/>
      <c r="AO97" s="8"/>
      <c r="AP97" s="8"/>
    </row>
    <row r="98" spans="1:42" s="23" customFormat="1" ht="19.5" customHeight="1" thickBot="1" x14ac:dyDescent="0.25">
      <c r="A98" s="178" t="s">
        <v>163</v>
      </c>
      <c r="B98" s="179" t="s">
        <v>23</v>
      </c>
      <c r="C98" s="112" t="s">
        <v>211</v>
      </c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9" t="s">
        <v>238</v>
      </c>
    </row>
    <row r="99" spans="1:42" s="10" customFormat="1" ht="24" customHeight="1" thickBot="1" x14ac:dyDescent="0.25">
      <c r="A99" s="181" t="s">
        <v>76</v>
      </c>
      <c r="B99" s="182" t="s">
        <v>27</v>
      </c>
      <c r="C99" s="101">
        <f t="shared" ref="C99:D99" si="53">C100+C101+C103</f>
        <v>270</v>
      </c>
      <c r="D99" s="101">
        <f t="shared" si="53"/>
        <v>90</v>
      </c>
      <c r="E99" s="101">
        <f>E100+E101+E103</f>
        <v>180</v>
      </c>
      <c r="F99" s="101">
        <f t="shared" ref="F99:I99" si="54">F100+F101+F103</f>
        <v>0</v>
      </c>
      <c r="G99" s="101">
        <f t="shared" si="54"/>
        <v>68</v>
      </c>
      <c r="H99" s="101">
        <f t="shared" si="54"/>
        <v>112</v>
      </c>
      <c r="I99" s="101">
        <f t="shared" si="54"/>
        <v>0</v>
      </c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40" t="s">
        <v>253</v>
      </c>
      <c r="Y99" s="121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 ht="25.5" customHeight="1" thickBot="1" x14ac:dyDescent="0.25">
      <c r="A100" s="178" t="s">
        <v>77</v>
      </c>
      <c r="B100" s="179" t="s">
        <v>45</v>
      </c>
      <c r="C100" s="98">
        <f t="shared" ref="C100:C103" si="55">D100+E100</f>
        <v>102</v>
      </c>
      <c r="D100" s="109">
        <v>34</v>
      </c>
      <c r="E100" s="98">
        <f>SUM(J100:W100)</f>
        <v>68</v>
      </c>
      <c r="F100" s="114">
        <f>SUM(F105:F105)</f>
        <v>0</v>
      </c>
      <c r="G100" s="97">
        <f>E100</f>
        <v>68</v>
      </c>
      <c r="H100" s="97"/>
      <c r="I100" s="9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100">
        <v>16</v>
      </c>
      <c r="U100" s="100">
        <v>20</v>
      </c>
      <c r="V100" s="100">
        <v>16</v>
      </c>
      <c r="W100" s="100">
        <v>16</v>
      </c>
      <c r="X100" s="118"/>
      <c r="Y100" s="129" t="s">
        <v>234</v>
      </c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1:42" ht="21" customHeight="1" thickBot="1" x14ac:dyDescent="0.25">
      <c r="A101" s="178" t="s">
        <v>160</v>
      </c>
      <c r="B101" s="179" t="s">
        <v>161</v>
      </c>
      <c r="C101" s="98">
        <f t="shared" si="55"/>
        <v>120</v>
      </c>
      <c r="D101" s="109">
        <v>40</v>
      </c>
      <c r="E101" s="98">
        <f>SUM(J101:W101)</f>
        <v>80</v>
      </c>
      <c r="F101" s="114"/>
      <c r="G101" s="97"/>
      <c r="H101" s="97">
        <f>E101</f>
        <v>80</v>
      </c>
      <c r="I101" s="9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100">
        <v>16</v>
      </c>
      <c r="U101" s="100">
        <v>20</v>
      </c>
      <c r="V101" s="100">
        <v>16</v>
      </c>
      <c r="W101" s="100">
        <v>28</v>
      </c>
      <c r="X101" s="277"/>
      <c r="Y101" s="119" t="s">
        <v>234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 s="242" customFormat="1" ht="24" customHeight="1" thickBot="1" x14ac:dyDescent="0.25">
      <c r="A102" s="258" t="s">
        <v>175</v>
      </c>
      <c r="B102" s="258" t="s">
        <v>49</v>
      </c>
      <c r="C102" s="290">
        <f t="shared" si="55"/>
        <v>120</v>
      </c>
      <c r="D102" s="299">
        <v>16</v>
      </c>
      <c r="E102" s="290">
        <f>SUM(J102:W102)</f>
        <v>104</v>
      </c>
      <c r="F102" s="290" t="e">
        <f>#REF!*#REF!+#REF!*#REF!+#REF!*#REF!+#REF!*#REF!+J102*J22+K102*K22+L102*L22+M102*M22+N102*N22+O102*O22+P102*P22+Q102*Q22+R102*R22+S102*S22+T102*T25+U102*U25+V102*V25+W102*W25</f>
        <v>#REF!</v>
      </c>
      <c r="G102" s="290"/>
      <c r="H102" s="290"/>
      <c r="I102" s="290">
        <f>E102</f>
        <v>104</v>
      </c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>
        <v>16</v>
      </c>
      <c r="U102" s="290">
        <v>40</v>
      </c>
      <c r="V102" s="290">
        <v>16</v>
      </c>
      <c r="W102" s="290">
        <v>32</v>
      </c>
      <c r="X102" s="290"/>
      <c r="Y102" s="290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</row>
    <row r="103" spans="1:42" ht="23.25" customHeight="1" thickBot="1" x14ac:dyDescent="0.25">
      <c r="A103" s="185" t="s">
        <v>210</v>
      </c>
      <c r="B103" s="179" t="s">
        <v>179</v>
      </c>
      <c r="C103" s="98">
        <f t="shared" si="55"/>
        <v>48</v>
      </c>
      <c r="D103" s="109">
        <v>16</v>
      </c>
      <c r="E103" s="98">
        <f>SUM(J103:W103)</f>
        <v>32</v>
      </c>
      <c r="F103" s="114"/>
      <c r="G103" s="97"/>
      <c r="H103" s="97">
        <f>E103</f>
        <v>32</v>
      </c>
      <c r="I103" s="9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100"/>
      <c r="U103" s="100"/>
      <c r="V103" s="100">
        <v>16</v>
      </c>
      <c r="W103" s="100">
        <v>16</v>
      </c>
      <c r="X103" s="277"/>
      <c r="Y103" s="119" t="s">
        <v>238</v>
      </c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 s="23" customFormat="1" ht="23.25" customHeight="1" thickBot="1" x14ac:dyDescent="0.25">
      <c r="A104" s="178" t="s">
        <v>164</v>
      </c>
      <c r="B104" s="179" t="s">
        <v>51</v>
      </c>
      <c r="C104" s="113" t="s">
        <v>56</v>
      </c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9" t="s">
        <v>234</v>
      </c>
    </row>
    <row r="105" spans="1:42" ht="24" hidden="1" customHeight="1" thickBot="1" x14ac:dyDescent="0.25">
      <c r="A105" s="185"/>
      <c r="B105" s="184"/>
      <c r="C105" s="109"/>
      <c r="D105" s="109"/>
      <c r="E105" s="109"/>
      <c r="F105" s="109"/>
      <c r="G105" s="109"/>
      <c r="H105" s="109"/>
      <c r="I105" s="97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119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s="10" customFormat="1" ht="24" customHeight="1" thickBot="1" x14ac:dyDescent="0.25">
      <c r="A106" s="186"/>
      <c r="B106" s="187" t="s">
        <v>162</v>
      </c>
      <c r="C106" s="116">
        <f t="shared" ref="C106:I106" si="56">C70+C53+C27+C92+C96+C102</f>
        <v>13392</v>
      </c>
      <c r="D106" s="116">
        <f t="shared" si="56"/>
        <v>3472</v>
      </c>
      <c r="E106" s="116">
        <f t="shared" si="56"/>
        <v>9920</v>
      </c>
      <c r="F106" s="101" t="e">
        <f t="shared" si="56"/>
        <v>#REF!</v>
      </c>
      <c r="G106" s="101">
        <f t="shared" si="56"/>
        <v>5864</v>
      </c>
      <c r="H106" s="101">
        <f t="shared" si="56"/>
        <v>2628</v>
      </c>
      <c r="I106" s="101">
        <f t="shared" si="56"/>
        <v>1428</v>
      </c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96"/>
      <c r="Y106" s="96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s="26" customFormat="1" ht="24" customHeight="1" thickBot="1" x14ac:dyDescent="0.25">
      <c r="A107" s="188" t="s">
        <v>83</v>
      </c>
      <c r="B107" s="188" t="s">
        <v>50</v>
      </c>
      <c r="C107" s="57" t="s">
        <v>178</v>
      </c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</row>
    <row r="108" spans="1:42" s="26" customFormat="1" ht="24" customHeight="1" thickBot="1" x14ac:dyDescent="0.25">
      <c r="A108" s="178" t="s">
        <v>163</v>
      </c>
      <c r="B108" s="189" t="s">
        <v>23</v>
      </c>
      <c r="C108" s="61" t="s">
        <v>227</v>
      </c>
      <c r="D108" s="6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27"/>
      <c r="AA108" s="27"/>
      <c r="AB108" s="27"/>
      <c r="AC108" s="27"/>
      <c r="AD108" s="27"/>
      <c r="AE108" s="27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</row>
    <row r="109" spans="1:42" s="23" customFormat="1" ht="24" customHeight="1" thickBot="1" x14ac:dyDescent="0.3">
      <c r="A109" s="178" t="s">
        <v>164</v>
      </c>
      <c r="B109" s="189" t="s">
        <v>51</v>
      </c>
      <c r="C109" s="61" t="s">
        <v>56</v>
      </c>
      <c r="D109" s="67"/>
      <c r="E109" s="68"/>
      <c r="F109" s="69"/>
      <c r="G109" s="70"/>
      <c r="H109" s="69"/>
      <c r="I109" s="70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70"/>
      <c r="Y109" s="5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</row>
    <row r="110" spans="1:42" ht="25.5" customHeight="1" thickBot="1" x14ac:dyDescent="0.25">
      <c r="A110" s="190" t="s">
        <v>165</v>
      </c>
      <c r="B110" s="188" t="s">
        <v>57</v>
      </c>
      <c r="C110" s="57" t="s">
        <v>56</v>
      </c>
      <c r="D110" s="72"/>
      <c r="E110" s="49"/>
      <c r="F110" s="73"/>
      <c r="G110" s="56"/>
      <c r="H110" s="73"/>
      <c r="I110" s="56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328" t="s">
        <v>216</v>
      </c>
      <c r="Y110" s="329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24" customHeight="1" thickBot="1" x14ac:dyDescent="0.25">
      <c r="A111" s="191" t="s">
        <v>84</v>
      </c>
      <c r="B111" s="192" t="s">
        <v>24</v>
      </c>
      <c r="C111" s="71" t="s">
        <v>176</v>
      </c>
      <c r="D111" s="72"/>
      <c r="E111" s="470" t="s">
        <v>99</v>
      </c>
      <c r="F111" s="99"/>
      <c r="G111" s="464" t="s">
        <v>212</v>
      </c>
      <c r="H111" s="464"/>
      <c r="I111" s="464"/>
      <c r="J111" s="99">
        <f t="shared" ref="J111:W111" si="57">SUM(J29:J106)-J112</f>
        <v>592</v>
      </c>
      <c r="K111" s="99">
        <f t="shared" si="57"/>
        <v>760</v>
      </c>
      <c r="L111" s="99">
        <f t="shared" si="57"/>
        <v>592</v>
      </c>
      <c r="M111" s="99">
        <f t="shared" si="57"/>
        <v>760</v>
      </c>
      <c r="N111" s="99">
        <f t="shared" si="57"/>
        <v>592</v>
      </c>
      <c r="O111" s="99">
        <f t="shared" si="57"/>
        <v>740</v>
      </c>
      <c r="P111" s="99">
        <f t="shared" si="57"/>
        <v>608</v>
      </c>
      <c r="Q111" s="99">
        <f t="shared" si="57"/>
        <v>760</v>
      </c>
      <c r="R111" s="99">
        <f t="shared" si="57"/>
        <v>576</v>
      </c>
      <c r="S111" s="99">
        <f t="shared" si="57"/>
        <v>740</v>
      </c>
      <c r="T111" s="99">
        <f t="shared" si="57"/>
        <v>608</v>
      </c>
      <c r="U111" s="99">
        <f t="shared" si="57"/>
        <v>720</v>
      </c>
      <c r="V111" s="99">
        <f t="shared" si="57"/>
        <v>576</v>
      </c>
      <c r="W111" s="99">
        <f t="shared" si="57"/>
        <v>576</v>
      </c>
      <c r="X111" s="320">
        <f>SUM(J111:W111)</f>
        <v>9200</v>
      </c>
      <c r="Y111" s="322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24" customHeight="1" thickBot="1" x14ac:dyDescent="0.25">
      <c r="A112" s="193" t="s">
        <v>166</v>
      </c>
      <c r="B112" s="192" t="s">
        <v>52</v>
      </c>
      <c r="C112" s="71" t="s">
        <v>58</v>
      </c>
      <c r="D112" s="72"/>
      <c r="E112" s="470"/>
      <c r="F112" s="99"/>
      <c r="G112" s="464" t="s">
        <v>213</v>
      </c>
      <c r="H112" s="464"/>
      <c r="I112" s="464"/>
      <c r="J112" s="99">
        <f>J102+J96+J92</f>
        <v>48</v>
      </c>
      <c r="K112" s="99">
        <f t="shared" ref="K112:W112" si="58">K102+K96+K92</f>
        <v>40</v>
      </c>
      <c r="L112" s="99">
        <f t="shared" si="58"/>
        <v>48</v>
      </c>
      <c r="M112" s="99">
        <f t="shared" si="58"/>
        <v>40</v>
      </c>
      <c r="N112" s="99">
        <f t="shared" si="58"/>
        <v>48</v>
      </c>
      <c r="O112" s="99">
        <f t="shared" si="58"/>
        <v>60</v>
      </c>
      <c r="P112" s="99">
        <f t="shared" si="58"/>
        <v>32</v>
      </c>
      <c r="Q112" s="99">
        <f t="shared" si="58"/>
        <v>40</v>
      </c>
      <c r="R112" s="99">
        <f t="shared" si="58"/>
        <v>64</v>
      </c>
      <c r="S112" s="99">
        <f t="shared" si="58"/>
        <v>60</v>
      </c>
      <c r="T112" s="99">
        <f t="shared" si="58"/>
        <v>32</v>
      </c>
      <c r="U112" s="99">
        <f t="shared" si="58"/>
        <v>80</v>
      </c>
      <c r="V112" s="99">
        <f t="shared" si="58"/>
        <v>64</v>
      </c>
      <c r="W112" s="99">
        <f t="shared" si="58"/>
        <v>64</v>
      </c>
      <c r="X112" s="474">
        <f>SUM(J112:W112)</f>
        <v>720</v>
      </c>
      <c r="Y112" s="475"/>
      <c r="Z112" s="28">
        <f>C102+C96+C92</f>
        <v>828</v>
      </c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48" customHeight="1" thickBot="1" x14ac:dyDescent="0.25">
      <c r="A113" s="178" t="s">
        <v>167</v>
      </c>
      <c r="B113" s="194" t="s">
        <v>53</v>
      </c>
      <c r="C113" s="74" t="s">
        <v>25</v>
      </c>
      <c r="D113" s="72"/>
      <c r="E113" s="470"/>
      <c r="F113" s="99"/>
      <c r="G113" s="465" t="s">
        <v>256</v>
      </c>
      <c r="H113" s="464"/>
      <c r="I113" s="464"/>
      <c r="J113" s="464" t="s">
        <v>226</v>
      </c>
      <c r="K113" s="464"/>
      <c r="L113" s="464"/>
      <c r="M113" s="464"/>
      <c r="N113" s="464"/>
      <c r="O113" s="464"/>
      <c r="P113" s="464"/>
      <c r="Q113" s="464"/>
      <c r="R113" s="464"/>
      <c r="S113" s="464"/>
      <c r="T113" s="464"/>
      <c r="U113" s="464"/>
      <c r="V113" s="464"/>
      <c r="W113" s="464"/>
      <c r="X113" s="169"/>
      <c r="Y113" s="169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29.25" customHeight="1" thickBot="1" x14ac:dyDescent="0.25">
      <c r="A114" s="178" t="s">
        <v>168</v>
      </c>
      <c r="B114" s="189" t="s">
        <v>54</v>
      </c>
      <c r="C114" s="61" t="s">
        <v>25</v>
      </c>
      <c r="D114" s="72"/>
      <c r="E114" s="470"/>
      <c r="F114" s="99"/>
      <c r="G114" s="465" t="s">
        <v>214</v>
      </c>
      <c r="H114" s="464"/>
      <c r="I114" s="464"/>
      <c r="J114" s="464" t="s">
        <v>225</v>
      </c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169"/>
      <c r="Y114" s="169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31.5" customHeight="1" thickBot="1" x14ac:dyDescent="0.25">
      <c r="A115" s="178" t="s">
        <v>169</v>
      </c>
      <c r="B115" s="194" t="s">
        <v>55</v>
      </c>
      <c r="C115" s="74" t="s">
        <v>56</v>
      </c>
      <c r="D115" s="72"/>
      <c r="E115" s="470"/>
      <c r="F115" s="99"/>
      <c r="G115" s="463"/>
      <c r="H115" s="463"/>
      <c r="I115" s="463"/>
      <c r="J115" s="463" t="s">
        <v>85</v>
      </c>
      <c r="K115" s="463"/>
      <c r="L115" s="463" t="s">
        <v>86</v>
      </c>
      <c r="M115" s="463"/>
      <c r="N115" s="463" t="s">
        <v>87</v>
      </c>
      <c r="O115" s="463"/>
      <c r="P115" s="463" t="s">
        <v>3</v>
      </c>
      <c r="Q115" s="463"/>
      <c r="R115" s="463" t="s">
        <v>4</v>
      </c>
      <c r="S115" s="463"/>
      <c r="T115" s="99" t="s">
        <v>235</v>
      </c>
      <c r="U115" s="99" t="s">
        <v>234</v>
      </c>
      <c r="V115" s="99" t="s">
        <v>238</v>
      </c>
      <c r="W115" s="99" t="s">
        <v>233</v>
      </c>
      <c r="X115" s="169"/>
      <c r="Y115" s="169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30.75" customHeight="1" thickBot="1" x14ac:dyDescent="0.25">
      <c r="A116" s="195" t="s">
        <v>268</v>
      </c>
      <c r="B116" s="189" t="s">
        <v>249</v>
      </c>
      <c r="C116" s="62"/>
      <c r="D116" s="72"/>
      <c r="E116" s="470"/>
      <c r="F116" s="99"/>
      <c r="G116" s="463" t="s">
        <v>59</v>
      </c>
      <c r="H116" s="463"/>
      <c r="I116" s="463"/>
      <c r="J116" s="406">
        <v>2</v>
      </c>
      <c r="K116" s="407"/>
      <c r="L116" s="406">
        <v>2</v>
      </c>
      <c r="M116" s="407"/>
      <c r="N116" s="406">
        <v>3</v>
      </c>
      <c r="O116" s="407"/>
      <c r="P116" s="406">
        <v>3</v>
      </c>
      <c r="Q116" s="407"/>
      <c r="R116" s="406">
        <v>6</v>
      </c>
      <c r="S116" s="407"/>
      <c r="T116" s="100"/>
      <c r="U116" s="100">
        <v>8</v>
      </c>
      <c r="V116" s="100">
        <v>1</v>
      </c>
      <c r="W116" s="100">
        <v>7</v>
      </c>
      <c r="X116" s="169"/>
      <c r="Y116" s="169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29.25" customHeight="1" thickBot="1" x14ac:dyDescent="0.25">
      <c r="A117" s="178" t="s">
        <v>267</v>
      </c>
      <c r="B117" s="233" t="s">
        <v>250</v>
      </c>
      <c r="C117" s="54"/>
      <c r="D117" s="72"/>
      <c r="E117" s="317"/>
      <c r="F117" s="82"/>
      <c r="G117" s="466" t="s">
        <v>60</v>
      </c>
      <c r="H117" s="466"/>
      <c r="I117" s="466"/>
      <c r="J117" s="467">
        <v>7</v>
      </c>
      <c r="K117" s="468"/>
      <c r="L117" s="406">
        <v>8</v>
      </c>
      <c r="M117" s="407"/>
      <c r="N117" s="406">
        <v>5</v>
      </c>
      <c r="O117" s="407"/>
      <c r="P117" s="406">
        <v>7</v>
      </c>
      <c r="Q117" s="407"/>
      <c r="R117" s="406">
        <v>10</v>
      </c>
      <c r="S117" s="407"/>
      <c r="T117" s="100">
        <v>3</v>
      </c>
      <c r="U117" s="100">
        <v>6</v>
      </c>
      <c r="V117" s="100">
        <v>4</v>
      </c>
      <c r="W117" s="100">
        <v>6</v>
      </c>
      <c r="X117" s="169"/>
      <c r="Y117" s="169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s="232" customFormat="1" ht="38.25" customHeight="1" thickBot="1" x14ac:dyDescent="0.25">
      <c r="A118" s="230"/>
      <c r="B118" s="216" t="s">
        <v>217</v>
      </c>
      <c r="C118" s="237"/>
      <c r="D118" s="237"/>
      <c r="E118" s="469" t="s">
        <v>215</v>
      </c>
      <c r="F118" s="469"/>
      <c r="G118" s="469"/>
      <c r="H118" s="469"/>
      <c r="I118" s="469"/>
      <c r="J118" s="221">
        <f>(J112+J111)/16</f>
        <v>40</v>
      </c>
      <c r="K118" s="221">
        <f>(K112+K111)/20</f>
        <v>40</v>
      </c>
      <c r="L118" s="221">
        <f>(L112+L111)/16</f>
        <v>40</v>
      </c>
      <c r="M118" s="221">
        <f>(M112+M111)/20</f>
        <v>40</v>
      </c>
      <c r="N118" s="221">
        <f>(N112+N111)/16</f>
        <v>40</v>
      </c>
      <c r="O118" s="221">
        <f>(O112+O111)/20</f>
        <v>40</v>
      </c>
      <c r="P118" s="221">
        <f>(P112+P111)/16</f>
        <v>40</v>
      </c>
      <c r="Q118" s="221">
        <f>(Q112+Q111)/20</f>
        <v>40</v>
      </c>
      <c r="R118" s="221">
        <f>(R112+R111)/16</f>
        <v>40</v>
      </c>
      <c r="S118" s="221">
        <f>(S112+S111)/20</f>
        <v>40</v>
      </c>
      <c r="T118" s="221">
        <f>(T112+T111)/16</f>
        <v>40</v>
      </c>
      <c r="U118" s="221">
        <f>(U112+U111)/20</f>
        <v>40</v>
      </c>
      <c r="V118" s="221">
        <f>(V112+V111)/16</f>
        <v>40</v>
      </c>
      <c r="W118" s="221">
        <f>(W112+W111)/16</f>
        <v>40</v>
      </c>
      <c r="X118" s="219"/>
      <c r="Y118" s="219"/>
      <c r="Z118" s="9"/>
      <c r="AA118" s="9"/>
      <c r="AB118" s="9"/>
      <c r="AC118" s="9"/>
      <c r="AD118" s="9"/>
      <c r="AE118" s="9"/>
      <c r="AF118" s="9"/>
      <c r="AG118" s="9"/>
      <c r="AH118" s="9"/>
      <c r="AI118" s="231"/>
      <c r="AJ118" s="231"/>
      <c r="AK118" s="231"/>
      <c r="AL118" s="231"/>
      <c r="AM118" s="231"/>
      <c r="AN118" s="231"/>
      <c r="AO118" s="231"/>
      <c r="AP118" s="231"/>
    </row>
    <row r="119" spans="1:42" ht="51" customHeight="1" thickTop="1" thickBot="1" x14ac:dyDescent="0.25">
      <c r="A119" s="206"/>
      <c r="B119" s="400" t="s">
        <v>266</v>
      </c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2"/>
      <c r="X119" s="39"/>
      <c r="Y119" s="39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3" hidden="1" customHeight="1" x14ac:dyDescent="0.2">
      <c r="A120" s="202"/>
      <c r="B120" s="461"/>
      <c r="C120" s="461"/>
      <c r="D120" s="461"/>
      <c r="E120" s="461"/>
      <c r="F120" s="461"/>
      <c r="G120" s="461"/>
      <c r="H120" s="461"/>
      <c r="I120" s="461"/>
      <c r="J120" s="461"/>
      <c r="K120" s="461"/>
      <c r="L120" s="461"/>
      <c r="M120" s="461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2"/>
      <c r="Y120" s="462"/>
      <c r="Z120" s="462"/>
      <c r="AA120" s="462"/>
      <c r="AB120" s="462"/>
      <c r="AC120" s="462"/>
      <c r="AD120" s="462"/>
      <c r="AE120" s="462"/>
      <c r="AF120" s="9"/>
      <c r="AG120" s="9"/>
      <c r="AH120" s="9"/>
      <c r="AI120" s="8"/>
      <c r="AJ120" s="8"/>
      <c r="AK120" s="8"/>
      <c r="AL120" s="8"/>
      <c r="AM120" s="8"/>
      <c r="AN120" s="8"/>
      <c r="AO120" s="8"/>
      <c r="AP120" s="8"/>
    </row>
    <row r="121" spans="1:42" ht="1.5" hidden="1" customHeight="1" x14ac:dyDescent="0.2">
      <c r="A121" s="202"/>
      <c r="B121" s="461"/>
      <c r="C121" s="461"/>
      <c r="D121" s="461"/>
      <c r="E121" s="461"/>
      <c r="F121" s="461"/>
      <c r="G121" s="461"/>
      <c r="H121" s="461"/>
      <c r="I121" s="461"/>
      <c r="J121" s="461"/>
      <c r="K121" s="461"/>
      <c r="L121" s="461"/>
      <c r="M121" s="461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2"/>
      <c r="Y121" s="462"/>
      <c r="Z121" s="462"/>
      <c r="AA121" s="462"/>
      <c r="AB121" s="462"/>
      <c r="AC121" s="462"/>
      <c r="AD121" s="462"/>
      <c r="AE121" s="462"/>
      <c r="AF121" s="9"/>
      <c r="AG121" s="9"/>
      <c r="AH121" s="9"/>
      <c r="AI121" s="8"/>
      <c r="AJ121" s="8"/>
      <c r="AK121" s="8"/>
      <c r="AL121" s="8"/>
      <c r="AM121" s="8"/>
      <c r="AN121" s="8"/>
      <c r="AO121" s="8"/>
      <c r="AP121" s="8"/>
    </row>
    <row r="122" spans="1:42" ht="24" customHeight="1" thickBot="1" x14ac:dyDescent="0.25">
      <c r="A122" s="202"/>
      <c r="B122" s="194"/>
      <c r="C122" s="49"/>
      <c r="D122" s="49"/>
      <c r="E122" s="76"/>
      <c r="F122" s="77"/>
      <c r="G122" s="78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6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21" customHeight="1" x14ac:dyDescent="0.2">
      <c r="A123" s="202"/>
      <c r="B123" s="194"/>
      <c r="C123" s="49"/>
      <c r="D123" s="49"/>
      <c r="E123" s="49"/>
      <c r="F123" s="49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6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x14ac:dyDescent="0.2">
      <c r="A124" s="204"/>
      <c r="B124" s="204"/>
      <c r="C124" s="46"/>
      <c r="D124" s="48"/>
      <c r="E124" s="48"/>
      <c r="F124" s="48"/>
      <c r="G124" s="48"/>
      <c r="H124" s="4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6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x14ac:dyDescent="0.2">
      <c r="A125" s="204"/>
      <c r="B125" s="204"/>
      <c r="C125" s="46"/>
      <c r="D125" s="48"/>
      <c r="E125" s="48"/>
      <c r="F125" s="48"/>
      <c r="G125" s="48"/>
      <c r="H125" s="4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6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x14ac:dyDescent="0.2">
      <c r="A126" s="204"/>
      <c r="B126" s="204"/>
      <c r="C126" s="45"/>
      <c r="D126" s="79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1:42" x14ac:dyDescent="0.2">
      <c r="A127" s="205"/>
      <c r="B127" s="205"/>
    </row>
    <row r="128" spans="1:42" x14ac:dyDescent="0.2">
      <c r="A128" s="205"/>
      <c r="B128" s="205"/>
    </row>
    <row r="131" spans="4:42" x14ac:dyDescent="0.2">
      <c r="D131" s="2"/>
      <c r="E131" s="2"/>
      <c r="F131" s="2"/>
      <c r="G131" s="2"/>
      <c r="H131" s="2"/>
      <c r="I131" s="2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4:42" x14ac:dyDescent="0.2">
      <c r="D132" s="2"/>
      <c r="E132" s="2"/>
      <c r="F132" s="2"/>
      <c r="G132" s="2"/>
      <c r="H132" s="2"/>
      <c r="I132" s="2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4:42" x14ac:dyDescent="0.2">
      <c r="D133" s="2"/>
      <c r="E133" s="2"/>
      <c r="F133" s="2"/>
      <c r="G133" s="2"/>
      <c r="H133" s="2"/>
      <c r="I133" s="2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4:42" x14ac:dyDescent="0.2">
      <c r="D134" s="2"/>
      <c r="E134" s="2"/>
      <c r="F134" s="2"/>
      <c r="G134" s="2"/>
      <c r="H134" s="2"/>
      <c r="I134" s="2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4:42" x14ac:dyDescent="0.2">
      <c r="D135" s="2"/>
      <c r="E135" s="2"/>
      <c r="F135" s="2"/>
      <c r="G135" s="2"/>
      <c r="H135" s="2"/>
      <c r="I135" s="2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4:42" x14ac:dyDescent="0.2">
      <c r="D136" s="2"/>
      <c r="E136" s="2"/>
      <c r="F136" s="2"/>
      <c r="G136" s="2"/>
      <c r="H136" s="2"/>
      <c r="I136" s="2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4:42" x14ac:dyDescent="0.2">
      <c r="D137" s="2"/>
      <c r="E137" s="2"/>
      <c r="F137" s="2"/>
      <c r="G137" s="2"/>
      <c r="H137" s="2"/>
      <c r="I137" s="2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4:42" x14ac:dyDescent="0.2">
      <c r="D138" s="2"/>
      <c r="E138" s="2"/>
      <c r="F138" s="2"/>
      <c r="G138" s="2"/>
      <c r="H138" s="2"/>
      <c r="I138" s="2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4:42" x14ac:dyDescent="0.2">
      <c r="D139" s="2"/>
      <c r="E139" s="2"/>
      <c r="F139" s="2"/>
      <c r="G139" s="2"/>
      <c r="H139" s="2"/>
      <c r="I139" s="2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4:42" x14ac:dyDescent="0.2">
      <c r="D140" s="2"/>
      <c r="E140" s="2"/>
      <c r="F140" s="2"/>
      <c r="G140" s="2"/>
      <c r="H140" s="2"/>
      <c r="I140" s="2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4:42" x14ac:dyDescent="0.2">
      <c r="D141" s="2"/>
      <c r="E141" s="2"/>
      <c r="F141" s="2"/>
      <c r="G141" s="2"/>
      <c r="H141" s="2"/>
      <c r="I141" s="2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4:42" x14ac:dyDescent="0.2">
      <c r="D142" s="2"/>
      <c r="E142" s="2"/>
      <c r="F142" s="2"/>
      <c r="G142" s="2"/>
      <c r="H142" s="2"/>
      <c r="I142" s="2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4:42" x14ac:dyDescent="0.2">
      <c r="D143" s="2"/>
      <c r="E143" s="2"/>
      <c r="F143" s="2"/>
      <c r="G143" s="2"/>
      <c r="H143" s="2"/>
      <c r="I143" s="2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4:42" x14ac:dyDescent="0.2">
      <c r="D144" s="2"/>
      <c r="E144" s="2"/>
      <c r="F144" s="2"/>
      <c r="G144" s="2"/>
      <c r="H144" s="2"/>
      <c r="I144" s="2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4:42" x14ac:dyDescent="0.2">
      <c r="D145" s="2"/>
      <c r="E145" s="2"/>
      <c r="F145" s="2"/>
      <c r="G145" s="2"/>
      <c r="H145" s="2"/>
      <c r="I145" s="2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4:42" x14ac:dyDescent="0.2">
      <c r="D146" s="2"/>
      <c r="E146" s="2"/>
      <c r="F146" s="2"/>
      <c r="G146" s="2"/>
      <c r="H146" s="2"/>
      <c r="I146" s="2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4:42" x14ac:dyDescent="0.2">
      <c r="D147" s="2"/>
      <c r="E147" s="2"/>
      <c r="F147" s="2"/>
      <c r="G147" s="2"/>
      <c r="H147" s="2"/>
      <c r="I147" s="2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4:42" x14ac:dyDescent="0.2">
      <c r="D148" s="2"/>
      <c r="E148" s="2"/>
      <c r="F148" s="2"/>
      <c r="G148" s="2"/>
      <c r="H148" s="2"/>
      <c r="I148" s="2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4:42" x14ac:dyDescent="0.2">
      <c r="D149" s="2"/>
      <c r="E149" s="2"/>
      <c r="F149" s="2"/>
      <c r="G149" s="2"/>
      <c r="H149" s="2"/>
      <c r="I149" s="2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4:42" x14ac:dyDescent="0.2">
      <c r="D150" s="2"/>
      <c r="E150" s="2"/>
      <c r="F150" s="2"/>
      <c r="G150" s="2"/>
      <c r="H150" s="2"/>
      <c r="I150" s="2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4:42" x14ac:dyDescent="0.2">
      <c r="D151" s="2"/>
      <c r="E151" s="2"/>
      <c r="F151" s="2"/>
      <c r="G151" s="2"/>
      <c r="H151" s="2"/>
      <c r="I151" s="2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4:42" x14ac:dyDescent="0.2">
      <c r="D152" s="2"/>
      <c r="E152" s="2"/>
      <c r="F152" s="2"/>
      <c r="G152" s="2"/>
      <c r="H152" s="2"/>
      <c r="I152" s="2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4:42" x14ac:dyDescent="0.2">
      <c r="D153" s="2"/>
      <c r="E153" s="2"/>
      <c r="F153" s="2"/>
      <c r="G153" s="2"/>
      <c r="H153" s="2"/>
      <c r="I153" s="2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4:42" x14ac:dyDescent="0.2">
      <c r="D154" s="2"/>
      <c r="E154" s="2"/>
      <c r="F154" s="2"/>
      <c r="G154" s="2"/>
      <c r="H154" s="2"/>
      <c r="I154" s="2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4:42" x14ac:dyDescent="0.2">
      <c r="D155" s="2"/>
      <c r="E155" s="2"/>
      <c r="F155" s="2"/>
      <c r="G155" s="2"/>
      <c r="H155" s="2"/>
      <c r="I155" s="2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4:42" x14ac:dyDescent="0.2">
      <c r="D156" s="2"/>
      <c r="E156" s="2"/>
      <c r="F156" s="2"/>
      <c r="G156" s="2"/>
      <c r="H156" s="2"/>
      <c r="I156" s="2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4:42" x14ac:dyDescent="0.2">
      <c r="D157" s="2"/>
      <c r="E157" s="2"/>
      <c r="F157" s="2"/>
      <c r="G157" s="2"/>
      <c r="H157" s="2"/>
      <c r="I157" s="2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4:42" x14ac:dyDescent="0.2">
      <c r="D158" s="2"/>
      <c r="E158" s="2"/>
      <c r="F158" s="2"/>
      <c r="G158" s="2"/>
      <c r="H158" s="2"/>
      <c r="I158" s="2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4:42" x14ac:dyDescent="0.2">
      <c r="D159" s="2"/>
      <c r="E159" s="2"/>
      <c r="F159" s="2"/>
      <c r="G159" s="2"/>
      <c r="H159" s="2"/>
      <c r="I159" s="2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4:42" x14ac:dyDescent="0.2">
      <c r="D160" s="2"/>
      <c r="E160" s="2"/>
      <c r="F160" s="2"/>
      <c r="G160" s="2"/>
      <c r="H160" s="2"/>
      <c r="I160" s="2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4:42" x14ac:dyDescent="0.2">
      <c r="D161" s="2"/>
      <c r="E161" s="2"/>
      <c r="F161" s="2"/>
      <c r="G161" s="2"/>
      <c r="H161" s="2"/>
      <c r="I161" s="2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4:42" x14ac:dyDescent="0.2">
      <c r="D162" s="2"/>
      <c r="E162" s="2"/>
      <c r="F162" s="2"/>
      <c r="G162" s="2"/>
      <c r="H162" s="2"/>
      <c r="I162" s="2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4:42" x14ac:dyDescent="0.2">
      <c r="D163" s="2"/>
      <c r="E163" s="2"/>
      <c r="F163" s="2"/>
      <c r="G163" s="2"/>
      <c r="H163" s="2"/>
      <c r="I163" s="2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4:42" x14ac:dyDescent="0.2">
      <c r="D164" s="2"/>
      <c r="E164" s="2"/>
      <c r="F164" s="2"/>
      <c r="G164" s="2"/>
      <c r="H164" s="2"/>
      <c r="I164" s="2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4:42" x14ac:dyDescent="0.2">
      <c r="D165" s="2"/>
      <c r="E165" s="2"/>
      <c r="F165" s="2"/>
      <c r="G165" s="2"/>
      <c r="H165" s="2"/>
      <c r="I165" s="2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4:42" x14ac:dyDescent="0.2">
      <c r="D166" s="2"/>
      <c r="E166" s="2"/>
      <c r="F166" s="2"/>
      <c r="G166" s="2"/>
      <c r="H166" s="2"/>
      <c r="I166" s="2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4:42" x14ac:dyDescent="0.2">
      <c r="D167" s="2"/>
      <c r="E167" s="2"/>
      <c r="F167" s="2"/>
      <c r="G167" s="2"/>
      <c r="H167" s="2"/>
      <c r="I167" s="2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4:42" x14ac:dyDescent="0.2">
      <c r="D168" s="2"/>
      <c r="E168" s="2"/>
      <c r="F168" s="2"/>
      <c r="G168" s="2"/>
      <c r="H168" s="2"/>
      <c r="I168" s="2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4:42" x14ac:dyDescent="0.2">
      <c r="D169" s="2"/>
      <c r="E169" s="2"/>
      <c r="F169" s="2"/>
      <c r="G169" s="2"/>
      <c r="H169" s="2"/>
      <c r="I169" s="2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4:42" x14ac:dyDescent="0.2">
      <c r="D170" s="2"/>
      <c r="E170" s="2"/>
      <c r="F170" s="2"/>
      <c r="G170" s="2"/>
      <c r="H170" s="2"/>
      <c r="I170" s="2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4:42" x14ac:dyDescent="0.2">
      <c r="D171" s="2"/>
      <c r="E171" s="2"/>
      <c r="F171" s="2"/>
      <c r="G171" s="2"/>
      <c r="H171" s="2"/>
      <c r="I171" s="2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4:42" x14ac:dyDescent="0.2">
      <c r="D172" s="2"/>
      <c r="E172" s="2"/>
      <c r="F172" s="2"/>
      <c r="G172" s="2"/>
      <c r="H172" s="2"/>
      <c r="I172" s="2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4:42" x14ac:dyDescent="0.2">
      <c r="D173" s="2"/>
      <c r="E173" s="2"/>
      <c r="F173" s="2"/>
      <c r="G173" s="2"/>
      <c r="H173" s="2"/>
      <c r="I173" s="2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4:42" x14ac:dyDescent="0.2">
      <c r="D174" s="2"/>
      <c r="E174" s="2"/>
      <c r="F174" s="2"/>
      <c r="G174" s="2"/>
      <c r="H174" s="2"/>
      <c r="I174" s="2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4:42" x14ac:dyDescent="0.2">
      <c r="D175" s="2"/>
      <c r="E175" s="2"/>
      <c r="F175" s="2"/>
      <c r="G175" s="2"/>
      <c r="H175" s="2"/>
      <c r="I175" s="2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4:42" x14ac:dyDescent="0.2">
      <c r="D176" s="2"/>
      <c r="E176" s="2"/>
      <c r="F176" s="2"/>
      <c r="G176" s="2"/>
      <c r="H176" s="2"/>
      <c r="I176" s="2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4:42" x14ac:dyDescent="0.2">
      <c r="D177" s="2"/>
      <c r="E177" s="2"/>
      <c r="F177" s="2"/>
      <c r="G177" s="2"/>
      <c r="H177" s="2"/>
      <c r="I177" s="2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4:42" x14ac:dyDescent="0.2">
      <c r="D178" s="2"/>
      <c r="E178" s="2"/>
      <c r="F178" s="2"/>
      <c r="G178" s="2"/>
      <c r="H178" s="2"/>
      <c r="I178" s="2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4:42" x14ac:dyDescent="0.2">
      <c r="D179" s="2"/>
      <c r="E179" s="2"/>
      <c r="F179" s="2"/>
      <c r="G179" s="2"/>
      <c r="H179" s="2"/>
      <c r="I179" s="2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4:42" x14ac:dyDescent="0.2">
      <c r="D180" s="2"/>
      <c r="E180" s="2"/>
      <c r="F180" s="2"/>
      <c r="G180" s="2"/>
      <c r="H180" s="2"/>
      <c r="I180" s="2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4:42" x14ac:dyDescent="0.2">
      <c r="D181" s="2"/>
      <c r="E181" s="2"/>
      <c r="F181" s="2"/>
      <c r="G181" s="2"/>
      <c r="H181" s="2"/>
      <c r="I181" s="2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4:42" x14ac:dyDescent="0.2">
      <c r="D182" s="2"/>
      <c r="E182" s="2"/>
      <c r="F182" s="2"/>
      <c r="G182" s="2"/>
      <c r="H182" s="2"/>
      <c r="I182" s="2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4:42" x14ac:dyDescent="0.2">
      <c r="D183" s="2"/>
      <c r="E183" s="2"/>
      <c r="F183" s="2"/>
      <c r="G183" s="2"/>
      <c r="H183" s="2"/>
      <c r="I183" s="2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4:42" x14ac:dyDescent="0.2">
      <c r="D184" s="2"/>
      <c r="E184" s="2"/>
      <c r="F184" s="2"/>
      <c r="G184" s="2"/>
      <c r="H184" s="2"/>
      <c r="I184" s="2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4:42" x14ac:dyDescent="0.2">
      <c r="D185" s="2"/>
      <c r="E185" s="2"/>
      <c r="F185" s="2"/>
      <c r="G185" s="2"/>
      <c r="H185" s="2"/>
      <c r="I185" s="2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4:42" x14ac:dyDescent="0.2">
      <c r="D186" s="2"/>
      <c r="E186" s="2"/>
      <c r="F186" s="2"/>
      <c r="G186" s="2"/>
      <c r="H186" s="2"/>
      <c r="I186" s="2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4:42" x14ac:dyDescent="0.2">
      <c r="D187" s="2"/>
      <c r="E187" s="2"/>
      <c r="F187" s="2"/>
      <c r="G187" s="2"/>
      <c r="H187" s="2"/>
      <c r="I187" s="2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4:42" x14ac:dyDescent="0.2">
      <c r="D188" s="2"/>
      <c r="E188" s="2"/>
      <c r="F188" s="2"/>
      <c r="G188" s="2"/>
      <c r="H188" s="2"/>
      <c r="I188" s="2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4:42" x14ac:dyDescent="0.2">
      <c r="D189" s="2"/>
      <c r="E189" s="2"/>
      <c r="F189" s="2"/>
      <c r="G189" s="2"/>
      <c r="H189" s="2"/>
      <c r="I189" s="2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4:42" x14ac:dyDescent="0.2">
      <c r="D190" s="2"/>
      <c r="E190" s="2"/>
      <c r="F190" s="2"/>
      <c r="G190" s="2"/>
      <c r="H190" s="2"/>
      <c r="I190" s="2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4:42" x14ac:dyDescent="0.2">
      <c r="D191" s="2"/>
      <c r="E191" s="2"/>
      <c r="F191" s="2"/>
      <c r="G191" s="2"/>
      <c r="H191" s="2"/>
      <c r="I191" s="2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4:42" x14ac:dyDescent="0.2">
      <c r="D192" s="2"/>
      <c r="E192" s="2"/>
      <c r="F192" s="2"/>
      <c r="G192" s="2"/>
      <c r="H192" s="2"/>
      <c r="I192" s="2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4:42" x14ac:dyDescent="0.2">
      <c r="D193" s="2"/>
      <c r="E193" s="2"/>
      <c r="F193" s="2"/>
      <c r="G193" s="2"/>
      <c r="H193" s="2"/>
      <c r="I193" s="2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4:42" x14ac:dyDescent="0.2">
      <c r="D194" s="2"/>
      <c r="E194" s="2"/>
      <c r="F194" s="2"/>
      <c r="G194" s="2"/>
      <c r="H194" s="2"/>
      <c r="I194" s="2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4:42" x14ac:dyDescent="0.2">
      <c r="D195" s="2"/>
      <c r="E195" s="2"/>
      <c r="F195" s="2"/>
      <c r="G195" s="2"/>
      <c r="H195" s="2"/>
      <c r="I195" s="2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4:42" x14ac:dyDescent="0.2">
      <c r="D196" s="2"/>
      <c r="E196" s="2"/>
      <c r="F196" s="2"/>
      <c r="G196" s="2"/>
      <c r="H196" s="2"/>
      <c r="I196" s="2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4:42" x14ac:dyDescent="0.2">
      <c r="D197" s="2"/>
      <c r="E197" s="2"/>
      <c r="F197" s="2"/>
      <c r="G197" s="2"/>
      <c r="H197" s="2"/>
      <c r="I197" s="2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4:42" x14ac:dyDescent="0.2">
      <c r="D198" s="2"/>
      <c r="E198" s="2"/>
      <c r="F198" s="2"/>
      <c r="G198" s="2"/>
      <c r="H198" s="2"/>
      <c r="I198" s="2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4:42" x14ac:dyDescent="0.2">
      <c r="D199" s="2"/>
      <c r="E199" s="2"/>
      <c r="F199" s="2"/>
      <c r="G199" s="2"/>
      <c r="H199" s="2"/>
      <c r="I199" s="2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4:42" x14ac:dyDescent="0.2">
      <c r="D200" s="2"/>
      <c r="E200" s="2"/>
      <c r="F200" s="2"/>
      <c r="G200" s="2"/>
      <c r="H200" s="2"/>
      <c r="I200" s="2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4:42" x14ac:dyDescent="0.2">
      <c r="D201" s="2"/>
      <c r="E201" s="2"/>
      <c r="F201" s="2"/>
      <c r="G201" s="2"/>
      <c r="H201" s="2"/>
      <c r="I201" s="2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4:42" x14ac:dyDescent="0.2">
      <c r="D202" s="2"/>
      <c r="E202" s="2"/>
      <c r="F202" s="2"/>
      <c r="G202" s="2"/>
      <c r="H202" s="2"/>
      <c r="I202" s="2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4:42" x14ac:dyDescent="0.2">
      <c r="D203" s="2"/>
      <c r="E203" s="2"/>
      <c r="F203" s="2"/>
      <c r="G203" s="2"/>
      <c r="H203" s="2"/>
      <c r="I203" s="2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4:42" x14ac:dyDescent="0.2">
      <c r="D204" s="2"/>
      <c r="E204" s="2"/>
      <c r="F204" s="2"/>
      <c r="G204" s="2"/>
      <c r="H204" s="2"/>
      <c r="I204" s="2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4:42" x14ac:dyDescent="0.2">
      <c r="D205" s="2"/>
      <c r="E205" s="2"/>
      <c r="F205" s="2"/>
      <c r="G205" s="2"/>
      <c r="H205" s="2"/>
      <c r="I205" s="2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4:42" x14ac:dyDescent="0.2">
      <c r="D206" s="2"/>
      <c r="E206" s="2"/>
      <c r="F206" s="2"/>
      <c r="G206" s="2"/>
      <c r="H206" s="2"/>
      <c r="I206" s="2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4:42" x14ac:dyDescent="0.2">
      <c r="D207" s="2"/>
      <c r="E207" s="2"/>
      <c r="F207" s="2"/>
      <c r="G207" s="2"/>
      <c r="H207" s="2"/>
      <c r="I207" s="2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4:42" x14ac:dyDescent="0.2">
      <c r="D208" s="2"/>
      <c r="E208" s="2"/>
      <c r="F208" s="2"/>
      <c r="G208" s="2"/>
      <c r="H208" s="2"/>
      <c r="I208" s="2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4:42" x14ac:dyDescent="0.2">
      <c r="D209" s="2"/>
      <c r="E209" s="2"/>
      <c r="F209" s="2"/>
      <c r="G209" s="2"/>
      <c r="H209" s="2"/>
      <c r="I209" s="2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4:42" x14ac:dyDescent="0.2">
      <c r="D210" s="2"/>
      <c r="E210" s="2"/>
      <c r="F210" s="2"/>
      <c r="G210" s="2"/>
      <c r="H210" s="2"/>
      <c r="I210" s="2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4:42" x14ac:dyDescent="0.2">
      <c r="D211" s="2"/>
      <c r="E211" s="2"/>
      <c r="F211" s="2"/>
      <c r="G211" s="2"/>
      <c r="H211" s="2"/>
      <c r="I211" s="2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4:42" x14ac:dyDescent="0.2">
      <c r="D212" s="2"/>
      <c r="E212" s="2"/>
      <c r="F212" s="2"/>
      <c r="G212" s="2"/>
      <c r="H212" s="2"/>
      <c r="I212" s="2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4:42" x14ac:dyDescent="0.2">
      <c r="D213" s="2"/>
      <c r="E213" s="2"/>
      <c r="F213" s="2"/>
      <c r="G213" s="2"/>
      <c r="H213" s="2"/>
      <c r="I213" s="2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4:42" x14ac:dyDescent="0.2">
      <c r="D214" s="2"/>
      <c r="E214" s="2"/>
      <c r="F214" s="2"/>
      <c r="G214" s="2"/>
      <c r="H214" s="2"/>
      <c r="I214" s="2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4:42" x14ac:dyDescent="0.2">
      <c r="D215" s="2"/>
      <c r="E215" s="2"/>
      <c r="F215" s="2"/>
      <c r="G215" s="2"/>
      <c r="H215" s="2"/>
      <c r="I215" s="2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4:42" x14ac:dyDescent="0.2">
      <c r="D216" s="2"/>
      <c r="E216" s="2"/>
      <c r="F216" s="2"/>
      <c r="G216" s="2"/>
      <c r="H216" s="2"/>
      <c r="I216" s="2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4:42" x14ac:dyDescent="0.2">
      <c r="D217" s="2"/>
      <c r="E217" s="2"/>
      <c r="F217" s="2"/>
      <c r="G217" s="2"/>
      <c r="H217" s="2"/>
      <c r="I217" s="2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4:42" x14ac:dyDescent="0.2">
      <c r="D218" s="2"/>
      <c r="E218" s="2"/>
      <c r="F218" s="2"/>
      <c r="G218" s="2"/>
      <c r="H218" s="2"/>
      <c r="I218" s="2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4:42" x14ac:dyDescent="0.2">
      <c r="D219" s="2"/>
      <c r="E219" s="2"/>
      <c r="F219" s="2"/>
      <c r="G219" s="2"/>
      <c r="H219" s="2"/>
      <c r="I219" s="2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4:42" x14ac:dyDescent="0.2">
      <c r="D220" s="2"/>
      <c r="E220" s="2"/>
      <c r="F220" s="2"/>
      <c r="G220" s="2"/>
      <c r="H220" s="2"/>
      <c r="I220" s="2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4:42" x14ac:dyDescent="0.2">
      <c r="D221" s="2"/>
      <c r="E221" s="2"/>
      <c r="F221" s="2"/>
      <c r="G221" s="2"/>
      <c r="H221" s="2"/>
      <c r="I221" s="2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4:42" x14ac:dyDescent="0.2">
      <c r="D222" s="2"/>
      <c r="E222" s="2"/>
      <c r="F222" s="2"/>
      <c r="G222" s="2"/>
      <c r="H222" s="2"/>
      <c r="I222" s="2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4:42" x14ac:dyDescent="0.2">
      <c r="D223" s="2"/>
      <c r="E223" s="2"/>
      <c r="F223" s="2"/>
      <c r="G223" s="2"/>
      <c r="H223" s="2"/>
      <c r="I223" s="2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4:42" x14ac:dyDescent="0.2">
      <c r="D224" s="2"/>
      <c r="E224" s="2"/>
      <c r="F224" s="2"/>
      <c r="G224" s="2"/>
      <c r="H224" s="2"/>
      <c r="I224" s="2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4:42" x14ac:dyDescent="0.2">
      <c r="D225" s="2"/>
      <c r="E225" s="2"/>
      <c r="F225" s="2"/>
      <c r="G225" s="2"/>
      <c r="H225" s="2"/>
      <c r="I225" s="2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4:42" x14ac:dyDescent="0.2">
      <c r="D226" s="2"/>
      <c r="E226" s="2"/>
      <c r="F226" s="2"/>
      <c r="G226" s="2"/>
      <c r="H226" s="2"/>
      <c r="I226" s="2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4:42" x14ac:dyDescent="0.2">
      <c r="D227" s="2"/>
      <c r="E227" s="2"/>
      <c r="F227" s="2"/>
      <c r="G227" s="2"/>
      <c r="H227" s="2"/>
      <c r="I227" s="2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4:42" x14ac:dyDescent="0.2">
      <c r="D228" s="2"/>
      <c r="E228" s="2"/>
      <c r="F228" s="2"/>
      <c r="G228" s="2"/>
      <c r="H228" s="2"/>
      <c r="I228" s="2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4:42" x14ac:dyDescent="0.2">
      <c r="D229" s="2"/>
      <c r="E229" s="2"/>
      <c r="F229" s="2"/>
      <c r="G229" s="2"/>
      <c r="H229" s="2"/>
      <c r="I229" s="2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4:42" x14ac:dyDescent="0.2">
      <c r="D230" s="2"/>
      <c r="E230" s="2"/>
      <c r="F230" s="2"/>
      <c r="G230" s="2"/>
      <c r="H230" s="2"/>
      <c r="I230" s="2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4:42" x14ac:dyDescent="0.2">
      <c r="D231" s="2"/>
      <c r="E231" s="2"/>
      <c r="F231" s="2"/>
      <c r="G231" s="2"/>
      <c r="H231" s="2"/>
      <c r="I231" s="2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4:42" x14ac:dyDescent="0.2">
      <c r="D232" s="2"/>
      <c r="E232" s="2"/>
      <c r="F232" s="2"/>
      <c r="G232" s="2"/>
      <c r="H232" s="2"/>
      <c r="I232" s="2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4:42" x14ac:dyDescent="0.2">
      <c r="D233" s="2"/>
      <c r="E233" s="2"/>
      <c r="F233" s="2"/>
      <c r="G233" s="2"/>
      <c r="H233" s="2"/>
      <c r="I233" s="2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4:42" x14ac:dyDescent="0.2">
      <c r="D234" s="2"/>
      <c r="E234" s="2"/>
      <c r="F234" s="2"/>
      <c r="G234" s="2"/>
      <c r="H234" s="2"/>
      <c r="I234" s="2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4:42" x14ac:dyDescent="0.2">
      <c r="D235" s="2"/>
      <c r="E235" s="2"/>
      <c r="F235" s="2"/>
      <c r="G235" s="2"/>
      <c r="H235" s="2"/>
      <c r="I235" s="2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4:42" x14ac:dyDescent="0.2">
      <c r="D236" s="2"/>
      <c r="E236" s="2"/>
      <c r="F236" s="2"/>
      <c r="G236" s="2"/>
      <c r="H236" s="2"/>
      <c r="I236" s="2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4:42" x14ac:dyDescent="0.2">
      <c r="D237" s="2"/>
      <c r="E237" s="2"/>
      <c r="F237" s="2"/>
      <c r="G237" s="2"/>
      <c r="H237" s="2"/>
      <c r="I237" s="2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4:42" x14ac:dyDescent="0.2">
      <c r="D238" s="2"/>
      <c r="E238" s="2"/>
      <c r="F238" s="2"/>
      <c r="G238" s="2"/>
      <c r="H238" s="2"/>
      <c r="I238" s="2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4:42" x14ac:dyDescent="0.2">
      <c r="D239" s="2"/>
      <c r="E239" s="2"/>
      <c r="F239" s="2"/>
      <c r="G239" s="2"/>
      <c r="H239" s="2"/>
      <c r="I239" s="2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4:42" x14ac:dyDescent="0.2">
      <c r="D240" s="2"/>
      <c r="E240" s="2"/>
      <c r="F240" s="2"/>
      <c r="G240" s="2"/>
      <c r="H240" s="2"/>
      <c r="I240" s="2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spans="4:42" x14ac:dyDescent="0.2">
      <c r="D241" s="2"/>
      <c r="E241" s="2"/>
      <c r="F241" s="2"/>
      <c r="G241" s="2"/>
      <c r="H241" s="2"/>
      <c r="I241" s="2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4:42" x14ac:dyDescent="0.2">
      <c r="D242" s="2"/>
      <c r="E242" s="2"/>
      <c r="F242" s="2"/>
      <c r="G242" s="2"/>
      <c r="H242" s="2"/>
      <c r="I242" s="2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spans="4:42" x14ac:dyDescent="0.2">
      <c r="D243" s="2"/>
      <c r="E243" s="2"/>
      <c r="F243" s="2"/>
      <c r="G243" s="2"/>
      <c r="H243" s="2"/>
      <c r="I243" s="2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spans="4:42" x14ac:dyDescent="0.2">
      <c r="D244" s="2"/>
      <c r="E244" s="2"/>
      <c r="F244" s="2"/>
      <c r="G244" s="2"/>
      <c r="H244" s="2"/>
      <c r="I244" s="2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spans="4:42" x14ac:dyDescent="0.2">
      <c r="D245" s="2"/>
      <c r="E245" s="2"/>
      <c r="F245" s="2"/>
      <c r="G245" s="2"/>
      <c r="H245" s="2"/>
      <c r="I245" s="2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spans="4:42" x14ac:dyDescent="0.2">
      <c r="D246" s="2"/>
      <c r="E246" s="2"/>
      <c r="F246" s="2"/>
      <c r="G246" s="2"/>
      <c r="H246" s="2"/>
      <c r="I246" s="2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</row>
    <row r="247" spans="4:42" x14ac:dyDescent="0.2">
      <c r="D247" s="2"/>
      <c r="E247" s="2"/>
      <c r="F247" s="2"/>
      <c r="G247" s="2"/>
      <c r="H247" s="2"/>
      <c r="I247" s="2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</row>
    <row r="248" spans="4:42" x14ac:dyDescent="0.2">
      <c r="D248" s="2"/>
      <c r="E248" s="2"/>
      <c r="F248" s="2"/>
      <c r="G248" s="2"/>
      <c r="H248" s="2"/>
      <c r="I248" s="2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</row>
    <row r="249" spans="4:42" x14ac:dyDescent="0.2">
      <c r="D249" s="2"/>
      <c r="E249" s="2"/>
      <c r="F249" s="2"/>
      <c r="G249" s="2"/>
      <c r="H249" s="2"/>
      <c r="I249" s="2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spans="4:42" x14ac:dyDescent="0.2">
      <c r="D250" s="2"/>
      <c r="E250" s="2"/>
      <c r="F250" s="2"/>
      <c r="G250" s="2"/>
      <c r="H250" s="2"/>
      <c r="I250" s="2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4:42" x14ac:dyDescent="0.2">
      <c r="D251" s="2"/>
      <c r="E251" s="2"/>
      <c r="F251" s="2"/>
      <c r="G251" s="2"/>
      <c r="H251" s="2"/>
      <c r="I251" s="2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spans="4:42" x14ac:dyDescent="0.2">
      <c r="D252" s="2"/>
      <c r="E252" s="2"/>
      <c r="F252" s="2"/>
      <c r="G252" s="2"/>
      <c r="H252" s="2"/>
      <c r="I252" s="2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4:42" x14ac:dyDescent="0.2">
      <c r="D253" s="2"/>
      <c r="E253" s="2"/>
      <c r="F253" s="2"/>
      <c r="G253" s="2"/>
      <c r="H253" s="2"/>
      <c r="I253" s="2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</row>
    <row r="254" spans="4:42" x14ac:dyDescent="0.2">
      <c r="D254" s="2"/>
      <c r="E254" s="2"/>
      <c r="F254" s="2"/>
      <c r="G254" s="2"/>
      <c r="H254" s="2"/>
      <c r="I254" s="2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</row>
    <row r="255" spans="4:42" x14ac:dyDescent="0.2">
      <c r="D255" s="2"/>
      <c r="E255" s="2"/>
      <c r="F255" s="2"/>
      <c r="G255" s="2"/>
      <c r="H255" s="2"/>
      <c r="I255" s="2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</row>
    <row r="256" spans="4:42" x14ac:dyDescent="0.2">
      <c r="D256" s="2"/>
      <c r="E256" s="2"/>
      <c r="F256" s="2"/>
      <c r="G256" s="2"/>
      <c r="H256" s="2"/>
      <c r="I256" s="2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</row>
    <row r="257" spans="4:42" x14ac:dyDescent="0.2">
      <c r="D257" s="2"/>
      <c r="E257" s="2"/>
      <c r="F257" s="2"/>
      <c r="G257" s="2"/>
      <c r="H257" s="2"/>
      <c r="I257" s="2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4:42" x14ac:dyDescent="0.2">
      <c r="D258" s="2"/>
      <c r="E258" s="2"/>
      <c r="F258" s="2"/>
      <c r="G258" s="2"/>
      <c r="H258" s="2"/>
      <c r="I258" s="2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4:42" x14ac:dyDescent="0.2">
      <c r="D259" s="2"/>
      <c r="E259" s="2"/>
      <c r="F259" s="2"/>
      <c r="G259" s="2"/>
      <c r="H259" s="2"/>
      <c r="I259" s="2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4:42" x14ac:dyDescent="0.2">
      <c r="D260" s="2"/>
      <c r="E260" s="2"/>
      <c r="F260" s="2"/>
      <c r="G260" s="2"/>
      <c r="H260" s="2"/>
      <c r="I260" s="2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</row>
    <row r="261" spans="4:42" x14ac:dyDescent="0.2">
      <c r="D261" s="2"/>
      <c r="E261" s="2"/>
      <c r="F261" s="2"/>
      <c r="G261" s="2"/>
      <c r="H261" s="2"/>
      <c r="I261" s="2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</row>
    <row r="262" spans="4:42" x14ac:dyDescent="0.2">
      <c r="D262" s="2"/>
      <c r="E262" s="2"/>
      <c r="F262" s="2"/>
      <c r="G262" s="2"/>
      <c r="H262" s="2"/>
      <c r="I262" s="2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</row>
    <row r="263" spans="4:42" x14ac:dyDescent="0.2">
      <c r="D263" s="2"/>
      <c r="E263" s="2"/>
      <c r="F263" s="2"/>
      <c r="G263" s="2"/>
      <c r="H263" s="2"/>
      <c r="I263" s="2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4:42" x14ac:dyDescent="0.2">
      <c r="D264" s="2"/>
      <c r="E264" s="2"/>
      <c r="F264" s="2"/>
      <c r="G264" s="2"/>
      <c r="H264" s="2"/>
      <c r="I264" s="2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</row>
    <row r="265" spans="4:42" x14ac:dyDescent="0.2">
      <c r="D265" s="2"/>
      <c r="E265" s="2"/>
      <c r="F265" s="2"/>
      <c r="G265" s="2"/>
      <c r="H265" s="2"/>
      <c r="I265" s="2"/>
    </row>
    <row r="266" spans="4:42" x14ac:dyDescent="0.2">
      <c r="D266" s="2"/>
      <c r="E266" s="2"/>
      <c r="F266" s="2"/>
      <c r="G266" s="2"/>
      <c r="H266" s="2"/>
      <c r="I266" s="2"/>
    </row>
  </sheetData>
  <mergeCells count="72">
    <mergeCell ref="P9:W9"/>
    <mergeCell ref="F15:I17"/>
    <mergeCell ref="T22:T24"/>
    <mergeCell ref="U22:U24"/>
    <mergeCell ref="V22:V24"/>
    <mergeCell ref="W22:W24"/>
    <mergeCell ref="A10:W10"/>
    <mergeCell ref="A11:W11"/>
    <mergeCell ref="A12:W12"/>
    <mergeCell ref="A15:A25"/>
    <mergeCell ref="C15:E17"/>
    <mergeCell ref="J15:W20"/>
    <mergeCell ref="L21:M21"/>
    <mergeCell ref="N21:O21"/>
    <mergeCell ref="P21:Q21"/>
    <mergeCell ref="B15:B25"/>
    <mergeCell ref="G114:I114"/>
    <mergeCell ref="J114:W114"/>
    <mergeCell ref="R117:S117"/>
    <mergeCell ref="L117:M117"/>
    <mergeCell ref="N116:O116"/>
    <mergeCell ref="N117:O117"/>
    <mergeCell ref="P116:Q116"/>
    <mergeCell ref="P117:Q117"/>
    <mergeCell ref="X15:Y20"/>
    <mergeCell ref="C18:C25"/>
    <mergeCell ref="D18:D25"/>
    <mergeCell ref="E18:E25"/>
    <mergeCell ref="G18:G25"/>
    <mergeCell ref="H18:H25"/>
    <mergeCell ref="I18:I25"/>
    <mergeCell ref="J21:K21"/>
    <mergeCell ref="J22:J25"/>
    <mergeCell ref="K22:K25"/>
    <mergeCell ref="L22:L25"/>
    <mergeCell ref="M22:M25"/>
    <mergeCell ref="N22:N25"/>
    <mergeCell ref="O22:O25"/>
    <mergeCell ref="Q22:Q25"/>
    <mergeCell ref="R21:S21"/>
    <mergeCell ref="X21:X25"/>
    <mergeCell ref="Y21:Y25"/>
    <mergeCell ref="R22:R25"/>
    <mergeCell ref="S22:S25"/>
    <mergeCell ref="P115:Q115"/>
    <mergeCell ref="X111:Y111"/>
    <mergeCell ref="X112:Y112"/>
    <mergeCell ref="X110:Y110"/>
    <mergeCell ref="J113:W113"/>
    <mergeCell ref="T21:U21"/>
    <mergeCell ref="V21:W21"/>
    <mergeCell ref="R115:S115"/>
    <mergeCell ref="P22:P25"/>
    <mergeCell ref="J115:K115"/>
    <mergeCell ref="L115:M115"/>
    <mergeCell ref="N115:O115"/>
    <mergeCell ref="B119:W119"/>
    <mergeCell ref="B120:W121"/>
    <mergeCell ref="X120:AE121"/>
    <mergeCell ref="AE89:AG89"/>
    <mergeCell ref="G116:I116"/>
    <mergeCell ref="R116:S116"/>
    <mergeCell ref="G112:I112"/>
    <mergeCell ref="G113:I113"/>
    <mergeCell ref="G117:I117"/>
    <mergeCell ref="J116:K116"/>
    <mergeCell ref="J117:K117"/>
    <mergeCell ref="L116:M116"/>
    <mergeCell ref="E118:I118"/>
    <mergeCell ref="G115:I115"/>
    <mergeCell ref="E111:E117"/>
    <mergeCell ref="G111:I1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10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струнные</vt:lpstr>
      <vt:lpstr>фортепиано </vt:lpstr>
      <vt:lpstr>духовые </vt:lpstr>
      <vt:lpstr>'духовые '!Область_печати</vt:lpstr>
      <vt:lpstr>струнные!Область_печати</vt:lpstr>
      <vt:lpstr>'фортепиано '!Область_печати</vt:lpstr>
    </vt:vector>
  </TitlesOfParts>
  <Company>Академия хорового искусства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e.maitova</dc:creator>
  <cp:lastModifiedBy>А.А.Кобцева</cp:lastModifiedBy>
  <cp:lastPrinted>2019-08-26T06:17:21Z</cp:lastPrinted>
  <dcterms:created xsi:type="dcterms:W3CDTF">2011-04-08T12:40:33Z</dcterms:created>
  <dcterms:modified xsi:type="dcterms:W3CDTF">2021-09-07T08:09:00Z</dcterms:modified>
</cp:coreProperties>
</file>